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OS IMPORTANTES\INFORMACIONES CONTABILIDAD\GESTION 2020 2024\INFORMACIONES 2023\INFORMACION PARA EL PORTAL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0" i="1" l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I323" i="1"/>
  <c r="H323" i="1" s="1"/>
  <c r="H322" i="1"/>
  <c r="I321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I295" i="1"/>
  <c r="H295" i="1"/>
  <c r="I294" i="1"/>
  <c r="H294" i="1" s="1"/>
  <c r="I293" i="1"/>
  <c r="H293" i="1"/>
  <c r="I292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I133" i="1"/>
  <c r="H133" i="1"/>
  <c r="H132" i="1"/>
  <c r="H131" i="1"/>
  <c r="I130" i="1"/>
  <c r="H130" i="1" s="1"/>
  <c r="I129" i="1"/>
  <c r="H129" i="1"/>
  <c r="H128" i="1"/>
  <c r="H127" i="1"/>
  <c r="I126" i="1"/>
  <c r="H126" i="1"/>
  <c r="I125" i="1"/>
  <c r="H125" i="1"/>
  <c r="I124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</calcChain>
</file>

<file path=xl/sharedStrings.xml><?xml version="1.0" encoding="utf-8"?>
<sst xmlns="http://schemas.openxmlformats.org/spreadsheetml/2006/main" count="1333" uniqueCount="888">
  <si>
    <t xml:space="preserve">COMEDORES ECONOMICOS DEL ESTADO </t>
  </si>
  <si>
    <t>ALMACEN DE SUMINISTRO</t>
  </si>
  <si>
    <t>4TO TRIMESTRE 2023</t>
  </si>
  <si>
    <t>FECHA ADQUISICION</t>
  </si>
  <si>
    <t>FECHA REGISTRO</t>
  </si>
  <si>
    <t>CODIGO INSTITUCIONAL</t>
  </si>
  <si>
    <t>DESCRIPCION DEL ACTIVO</t>
  </si>
  <si>
    <t>UNIDAD DE MEDIDA</t>
  </si>
  <si>
    <t>VALOR UNITARIO RD$</t>
  </si>
  <si>
    <t>VALOR EN RD$</t>
  </si>
  <si>
    <t>EXISTENCIA</t>
  </si>
  <si>
    <t>C01</t>
  </si>
  <si>
    <t>TICKET PARA GASOLINA</t>
  </si>
  <si>
    <t>GALON</t>
  </si>
  <si>
    <t>C02</t>
  </si>
  <si>
    <t>GASOIL</t>
  </si>
  <si>
    <t>C04</t>
  </si>
  <si>
    <t>GAS GLP</t>
  </si>
  <si>
    <t>1073742684</t>
  </si>
  <si>
    <t>PRO ACRILICA MATE ICE CREAM</t>
  </si>
  <si>
    <t>1073742685</t>
  </si>
  <si>
    <t>PRO ACRILICA SEMIGLOSS MARMOL</t>
  </si>
  <si>
    <t>1073742686</t>
  </si>
  <si>
    <t>BROCHA 2 PULG</t>
  </si>
  <si>
    <t>UNIDAD</t>
  </si>
  <si>
    <t>1073742689</t>
  </si>
  <si>
    <t>TONER HP W 2110A</t>
  </si>
  <si>
    <t>1073742692</t>
  </si>
  <si>
    <t>TONER HP CF500A</t>
  </si>
  <si>
    <t>1073742693</t>
  </si>
  <si>
    <t>TONER HP CF 501A</t>
  </si>
  <si>
    <t>1073742694</t>
  </si>
  <si>
    <t>TONER HP CF 502 A</t>
  </si>
  <si>
    <t>1073742695</t>
  </si>
  <si>
    <t>TONER HP  CF 503 A</t>
  </si>
  <si>
    <t>1073742696</t>
  </si>
  <si>
    <t>TONER HP W2111 A</t>
  </si>
  <si>
    <t>1073742697</t>
  </si>
  <si>
    <t>TONER HP W 2113 A</t>
  </si>
  <si>
    <t>1073742698</t>
  </si>
  <si>
    <t>TONER HP CF 510 A</t>
  </si>
  <si>
    <t>1073742699</t>
  </si>
  <si>
    <t>TONER HP CF 511 A</t>
  </si>
  <si>
    <t>1073742700</t>
  </si>
  <si>
    <t>TONER HP CF 512 A</t>
  </si>
  <si>
    <t>1073742701</t>
  </si>
  <si>
    <t>TONER HP CF 513 A</t>
  </si>
  <si>
    <t>1073742702</t>
  </si>
  <si>
    <t>SELLOS GOMIGRAFOS PRE TINTADOS 53 8</t>
  </si>
  <si>
    <t>1073742703</t>
  </si>
  <si>
    <t>MOTOR 1 EJE SE8888 1/15HP 115/220V</t>
  </si>
  <si>
    <t>1073742704</t>
  </si>
  <si>
    <t>TAPE ELECTRICO 23 3M GOMA</t>
  </si>
  <si>
    <t>1073742705</t>
  </si>
  <si>
    <t>FILTRO SECADOR 3/8 ROSCA 163</t>
  </si>
  <si>
    <t>1073742706</t>
  </si>
  <si>
    <t>COBTACTOR 40A-2P-240V</t>
  </si>
  <si>
    <t>1073742707</t>
  </si>
  <si>
    <t>MAPP GAS</t>
  </si>
  <si>
    <t>1073742709</t>
  </si>
  <si>
    <t>VACOCEL DE 3/4</t>
  </si>
  <si>
    <t>1073742710</t>
  </si>
  <si>
    <t>VACOCEL DE 5/8</t>
  </si>
  <si>
    <t>1073742712</t>
  </si>
  <si>
    <t>FILTRO 083 ROSCA</t>
  </si>
  <si>
    <t>1073742713</t>
  </si>
  <si>
    <t>FUNDAS DE TIRRA  DE 12</t>
  </si>
  <si>
    <t>1073742714</t>
  </si>
  <si>
    <t>TUERCAS CAMPANA REFORZADAS 3/8</t>
  </si>
  <si>
    <t>1073742717</t>
  </si>
  <si>
    <t>VISOR DE 5/8 ROSCA</t>
  </si>
  <si>
    <t>1073742718</t>
  </si>
  <si>
    <t>ROLLO DE CINTA DE 3 DE ANCHO NEGRA PARA AIRES</t>
  </si>
  <si>
    <t>1073742719</t>
  </si>
  <si>
    <t>TAPE 3 M</t>
  </si>
  <si>
    <t>1073742720</t>
  </si>
  <si>
    <t>TANQUE REFRIGERANTE R 410</t>
  </si>
  <si>
    <t>1073742721</t>
  </si>
  <si>
    <t>TONER HP W 2112 A</t>
  </si>
  <si>
    <t>1073742722</t>
  </si>
  <si>
    <t>TUBOS RIGIDO  DE 3/4 DE COBRE</t>
  </si>
  <si>
    <t>1073742723</t>
  </si>
  <si>
    <t>TUBOS RIGIDOS DE 5/8 DE COBRE</t>
  </si>
  <si>
    <t>1073742724</t>
  </si>
  <si>
    <t>BANDA DE FRENO DE CAMION</t>
  </si>
  <si>
    <t>1073742726</t>
  </si>
  <si>
    <t>BANDA DE FRENO DE CAMIONETA</t>
  </si>
  <si>
    <t>1073742727</t>
  </si>
  <si>
    <t>BOMBILLO DE FAROLES DELANTEROS DE CAMIONETA</t>
  </si>
  <si>
    <t>1073742728</t>
  </si>
  <si>
    <t>BOMBILLO DE FAROLES TRACEROS</t>
  </si>
  <si>
    <t>1073742729</t>
  </si>
  <si>
    <t>FILTRO DE AIRE DE CAMIONES</t>
  </si>
  <si>
    <t>1073742730</t>
  </si>
  <si>
    <t>FILTRO DE CAMIONETA</t>
  </si>
  <si>
    <t>1073742731</t>
  </si>
  <si>
    <t>FILTRO DE CAMIONES</t>
  </si>
  <si>
    <t>1073742732</t>
  </si>
  <si>
    <t>FILTRO DE CAMIONES GRANDE</t>
  </si>
  <si>
    <t>1073742931</t>
  </si>
  <si>
    <t>BOTELLA DE TINTA  CANON GI-10 AZUL</t>
  </si>
  <si>
    <t>1073742932</t>
  </si>
  <si>
    <t>BOTELLA  DE TINTA CANON GI-10 AMARILLA</t>
  </si>
  <si>
    <t>1073742933</t>
  </si>
  <si>
    <t>BOTELLA DE TINTA CANON GI-10 MAGENTA</t>
  </si>
  <si>
    <t>1073742937</t>
  </si>
  <si>
    <t>QUEMADOR TIPO U</t>
  </si>
  <si>
    <t>1073742939</t>
  </si>
  <si>
    <t>TRANSFORMADOR 110-24 VOLTIO</t>
  </si>
  <si>
    <t>1073742943</t>
  </si>
  <si>
    <t>BATERIA COMETA</t>
  </si>
  <si>
    <t>1073742944</t>
  </si>
  <si>
    <t>BATERIA SOUTE</t>
  </si>
  <si>
    <t>1073742945</t>
  </si>
  <si>
    <t xml:space="preserve">LIQUIDO DE FRENOS 12 ONZ </t>
  </si>
  <si>
    <t>POTE</t>
  </si>
  <si>
    <t>1073742946</t>
  </si>
  <si>
    <t>ACEITE PARA MOTORES A GASOLINA SINTETICO 1/4 5W-20</t>
  </si>
  <si>
    <t>1073742947</t>
  </si>
  <si>
    <t>ACEITE PARA TRANSMISION AUTOM. ATF 1/4</t>
  </si>
  <si>
    <t>1073742948</t>
  </si>
  <si>
    <t>COOLANT GALON</t>
  </si>
  <si>
    <t>1073742949</t>
  </si>
  <si>
    <t>AGUA DE BATERIA GALON</t>
  </si>
  <si>
    <t>1073742950</t>
  </si>
  <si>
    <t>BANDEJA DE ALUMINIO DESECHABLE DE 1 LB 125/1</t>
  </si>
  <si>
    <t>1073742951</t>
  </si>
  <si>
    <t>BANDEJA DE ALUMINIO DESECHABLE DE 2 LB 125/1</t>
  </si>
  <si>
    <t>1073742952</t>
  </si>
  <si>
    <t>BANDEJA PARA SERVIR DE ACERO INOXIDABLE</t>
  </si>
  <si>
    <t>1073742954</t>
  </si>
  <si>
    <t>BRILLO GORDO INOXIDABLE</t>
  </si>
  <si>
    <t>1073742955</t>
  </si>
  <si>
    <t>ESPATULA DE METAL PINTURA 3 PULG</t>
  </si>
  <si>
    <t>1073742957</t>
  </si>
  <si>
    <t>EXTENSIONES PARA PINTAR  (PALO)</t>
  </si>
  <si>
    <t>1073742958</t>
  </si>
  <si>
    <t>FOLDELS ARCHIVO ACORDEON 8 1/2 X 11</t>
  </si>
  <si>
    <t>1073742959</t>
  </si>
  <si>
    <t>KIT PARA TRABAJO EN MANGUERA DE GAS</t>
  </si>
  <si>
    <t>1073742960</t>
  </si>
  <si>
    <t>MACHETE CURVADO 12 PULG</t>
  </si>
  <si>
    <t>1073742961</t>
  </si>
  <si>
    <t>PINTURA ACRILICO BLANCO 00 POPULAR</t>
  </si>
  <si>
    <t>1073742962</t>
  </si>
  <si>
    <t>PINTURA ACRILICO BLANCO 50 POPULAR</t>
  </si>
  <si>
    <t>CUBETA</t>
  </si>
  <si>
    <t>1073742963</t>
  </si>
  <si>
    <t>PINTURA ACRILICO GRIS CLARO POPULAR</t>
  </si>
  <si>
    <t>1073742964</t>
  </si>
  <si>
    <t>PINTURA FENDIR POWER RIDE</t>
  </si>
  <si>
    <t>1073742965</t>
  </si>
  <si>
    <t>PINTURA FRUTOS DEL BOSQUE 18</t>
  </si>
  <si>
    <t>1073742966</t>
  </si>
  <si>
    <t>PINTURA POPULAR ENALTECER 84</t>
  </si>
  <si>
    <t>1073742968</t>
  </si>
  <si>
    <t>PINTURA POPULAR MARMOL</t>
  </si>
  <si>
    <t>1073742969</t>
  </si>
  <si>
    <t>PINTURA POPULAR ORO 16</t>
  </si>
  <si>
    <t>1073742971</t>
  </si>
  <si>
    <t>TONER 131 A AMARILLO</t>
  </si>
  <si>
    <t>1073742985</t>
  </si>
  <si>
    <t xml:space="preserve">PALA MEZCLADORA DE 60" ACERO INOXIDABLE </t>
  </si>
  <si>
    <t>1073743007</t>
  </si>
  <si>
    <t>ANGULARES 2X20 DE 1/8HN</t>
  </si>
  <si>
    <t>1073743010</t>
  </si>
  <si>
    <t>BASE TIPO PALOMETA 12/18 K BTU</t>
  </si>
  <si>
    <t>1073743011</t>
  </si>
  <si>
    <t>BASE TIPO PALOMETA 36K BTU</t>
  </si>
  <si>
    <t>1073743014</t>
  </si>
  <si>
    <t>ALAMBRE NO. 4 16 MM</t>
  </si>
  <si>
    <t>1073743015</t>
  </si>
  <si>
    <t>GRAPA UNISTRON 2" TOPAZ</t>
  </si>
  <si>
    <t>1073743016</t>
  </si>
  <si>
    <t>CONECTOR SENC. T/SILLA NO. 2/0</t>
  </si>
  <si>
    <t>1073743017</t>
  </si>
  <si>
    <t>FESTIN DE 1/4 NPT A 3/8 CAMPANA</t>
  </si>
  <si>
    <t>1073743018</t>
  </si>
  <si>
    <t>BARRENA DE 3/32 DE COBALTO</t>
  </si>
  <si>
    <t>1073743019</t>
  </si>
  <si>
    <t>TUBERIA DE COBRE 3/4</t>
  </si>
  <si>
    <t>S314</t>
  </si>
  <si>
    <t>TONER CF 412A</t>
  </si>
  <si>
    <t>S315</t>
  </si>
  <si>
    <t>TONER CF 411A</t>
  </si>
  <si>
    <t>S317</t>
  </si>
  <si>
    <t>TONER CF 413A</t>
  </si>
  <si>
    <t>S322</t>
  </si>
  <si>
    <t>TONER CF 500A</t>
  </si>
  <si>
    <t>S323</t>
  </si>
  <si>
    <t>TONER CF 501A</t>
  </si>
  <si>
    <t>S324</t>
  </si>
  <si>
    <t>TONER CF 502</t>
  </si>
  <si>
    <t>S325</t>
  </si>
  <si>
    <t>TONER CF 503</t>
  </si>
  <si>
    <t>S334</t>
  </si>
  <si>
    <t>TONER HP 204A CYAN</t>
  </si>
  <si>
    <t>S336</t>
  </si>
  <si>
    <t>TONER CF 212</t>
  </si>
  <si>
    <t>S337</t>
  </si>
  <si>
    <t>TONER CF 213</t>
  </si>
  <si>
    <t>S338</t>
  </si>
  <si>
    <t>TONER CF 211</t>
  </si>
  <si>
    <t>S339</t>
  </si>
  <si>
    <t>TONER CF 210</t>
  </si>
  <si>
    <t>S340</t>
  </si>
  <si>
    <t>TONER 2113-206 MAGENTA</t>
  </si>
  <si>
    <t>S341</t>
  </si>
  <si>
    <t>TONER 2112-206 AMARILLO</t>
  </si>
  <si>
    <t>S342</t>
  </si>
  <si>
    <t>TONER 2111-206 AZUL</t>
  </si>
  <si>
    <t>S343</t>
  </si>
  <si>
    <t>TONER 2110-206 NEGRO</t>
  </si>
  <si>
    <t>S344</t>
  </si>
  <si>
    <t>TONER CF 510-204 NEGRO</t>
  </si>
  <si>
    <t>S345</t>
  </si>
  <si>
    <t>TONER CF 511-204 AZUL</t>
  </si>
  <si>
    <t>S346</t>
  </si>
  <si>
    <t>TONER CF 513-204 MAGENTA</t>
  </si>
  <si>
    <t>S347</t>
  </si>
  <si>
    <t>TONER CF 512-204 AMARILLO</t>
  </si>
  <si>
    <t>S353</t>
  </si>
  <si>
    <t>REQUISICION DE MATERIALES</t>
  </si>
  <si>
    <t>S354</t>
  </si>
  <si>
    <t>SALIDA DE SERVICIO DE COMIDA</t>
  </si>
  <si>
    <t>S355</t>
  </si>
  <si>
    <t>SALIDA DE SUBALMACEN</t>
  </si>
  <si>
    <t>S356</t>
  </si>
  <si>
    <t>REPORTE DIARIO DE CONSUMO</t>
  </si>
  <si>
    <t>S361</t>
  </si>
  <si>
    <t>PERMISO DE SALIDA EN HORAS LABORABLES</t>
  </si>
  <si>
    <t>S362</t>
  </si>
  <si>
    <t>REPORTE PRDOUCCION</t>
  </si>
  <si>
    <t>S368</t>
  </si>
  <si>
    <t>CONTROL DE ALMACEN</t>
  </si>
  <si>
    <t>S369</t>
  </si>
  <si>
    <t>TALONARIO DESEMBOLSO PROVISIONAL</t>
  </si>
  <si>
    <t>S371</t>
  </si>
  <si>
    <t>BRILLO GORDO</t>
  </si>
  <si>
    <t>S372</t>
  </si>
  <si>
    <t>BRILLO MAQUINA</t>
  </si>
  <si>
    <t>S373</t>
  </si>
  <si>
    <t>CUCHARAS 1000/1</t>
  </si>
  <si>
    <t>FALDO de 1000u</t>
  </si>
  <si>
    <t>PAQUETE de 25u</t>
  </si>
  <si>
    <t>FARDOS</t>
  </si>
  <si>
    <t>S374</t>
  </si>
  <si>
    <t>GORRO DESECHABLES</t>
  </si>
  <si>
    <t>PAQUETES</t>
  </si>
  <si>
    <t>S375</t>
  </si>
  <si>
    <t>GUANTES GOMA FUERTE</t>
  </si>
  <si>
    <t>PAR</t>
  </si>
  <si>
    <t>S378</t>
  </si>
  <si>
    <t>GUANTES DESECHABLES</t>
  </si>
  <si>
    <t>CAJAS 100/1</t>
  </si>
  <si>
    <t>S381</t>
  </si>
  <si>
    <t>ALCOHOL</t>
  </si>
  <si>
    <t>S383</t>
  </si>
  <si>
    <t>papel toalla</t>
  </si>
  <si>
    <t>S384</t>
  </si>
  <si>
    <t>MASCARILLA</t>
  </si>
  <si>
    <t>CAJA 50/1</t>
  </si>
  <si>
    <t>1073742620</t>
  </si>
  <si>
    <t>FILTRO 3/8 ROSCA 163</t>
  </si>
  <si>
    <t>1073742621</t>
  </si>
  <si>
    <t>TUBERIA FLEXIBLE DE COBRE 3/8 ( PIES )</t>
  </si>
  <si>
    <t>1073742622</t>
  </si>
  <si>
    <t xml:space="preserve">TEIPI ELECTRICO 23 3M GOMA </t>
  </si>
  <si>
    <t>1073742623</t>
  </si>
  <si>
    <t>TIME DELAY</t>
  </si>
  <si>
    <t>1073742625</t>
  </si>
  <si>
    <t>CAJA DE TUBO 18 WA LED</t>
  </si>
  <si>
    <t>1073742626</t>
  </si>
  <si>
    <t>CAJA DE TUBOS DE 09 WA LED</t>
  </si>
  <si>
    <t>1073742627</t>
  </si>
  <si>
    <t>CHAFIND DISK COLADORES</t>
  </si>
  <si>
    <t>1073742630</t>
  </si>
  <si>
    <t>GOMA DE AGUA</t>
  </si>
  <si>
    <t>1073742635</t>
  </si>
  <si>
    <t>TALONARIO SALIDA DE COMIDA</t>
  </si>
  <si>
    <t>1073742636</t>
  </si>
  <si>
    <t>CLIPS BILLETEROS GRANDES</t>
  </si>
  <si>
    <t>1073742637</t>
  </si>
  <si>
    <t>CULAN</t>
  </si>
  <si>
    <t>GALONES</t>
  </si>
  <si>
    <t>1073742638</t>
  </si>
  <si>
    <t>FUNDA NO. 5</t>
  </si>
  <si>
    <t>1073742639</t>
  </si>
  <si>
    <t>CINTA ZEBRA ZC 300</t>
  </si>
  <si>
    <t>1073742640</t>
  </si>
  <si>
    <t>LONA 16X 20</t>
  </si>
  <si>
    <t>1073742643</t>
  </si>
  <si>
    <t>TONER HP 131 A  AZUL</t>
  </si>
  <si>
    <t>1073742644</t>
  </si>
  <si>
    <t>TONER HP NEGRO 202 A</t>
  </si>
  <si>
    <t>1073742645</t>
  </si>
  <si>
    <t>TONER HP AZUL 202 A</t>
  </si>
  <si>
    <t>1073742646</t>
  </si>
  <si>
    <t>TONER HP MAGENTA 202 A</t>
  </si>
  <si>
    <t>1073742647</t>
  </si>
  <si>
    <t>TONER HP AMARILLO 202 A</t>
  </si>
  <si>
    <t>1073742650</t>
  </si>
  <si>
    <t xml:space="preserve"> RESUMEN REPORTE DIARIO DE PRODUCCION</t>
  </si>
  <si>
    <t>1073742651</t>
  </si>
  <si>
    <t>PAPEL CONTINUO PARA FACTURAS 9.5 X 11</t>
  </si>
  <si>
    <t>1073742652</t>
  </si>
  <si>
    <t>CARTUCHO IMPRESORA PARA CARNET ZEBRA ZC300 A COLOR</t>
  </si>
  <si>
    <t>1073742653</t>
  </si>
  <si>
    <t>TINTA DE BOTELLONES GL-10 PGK</t>
  </si>
  <si>
    <t>1073742657</t>
  </si>
  <si>
    <t>PINTURA TRAFICO AMARILLO 103</t>
  </si>
  <si>
    <t>1073742658</t>
  </si>
  <si>
    <t>TORNILLO DE CARVAJAL</t>
  </si>
  <si>
    <t>1073742661</t>
  </si>
  <si>
    <t>TUERCAS</t>
  </si>
  <si>
    <t>1073742663</t>
  </si>
  <si>
    <t xml:space="preserve">TONER 410 A HP NEGRO </t>
  </si>
  <si>
    <t>1073742669</t>
  </si>
  <si>
    <t>TALONARIOS DE SALIDA DE SUB-ALMACEN</t>
  </si>
  <si>
    <t>1073742670</t>
  </si>
  <si>
    <t>ARANDELAS</t>
  </si>
  <si>
    <t>1073742672</t>
  </si>
  <si>
    <t>TORNILLO DE CARVAJER</t>
  </si>
  <si>
    <t>1073742674</t>
  </si>
  <si>
    <t>PRO ACRILICA SEMIGLOSS VERDE CIELO 5 GLS</t>
  </si>
  <si>
    <t>1073742675</t>
  </si>
  <si>
    <t xml:space="preserve">LLENADO BOTELLONES 5 GLS </t>
  </si>
  <si>
    <t>1073742677</t>
  </si>
  <si>
    <t>BARRA EXTENSIVA 6</t>
  </si>
  <si>
    <t>1073742678</t>
  </si>
  <si>
    <t>PROLINE ESPATULA PLASTICA 2 PULG</t>
  </si>
  <si>
    <t>1073742679</t>
  </si>
  <si>
    <t>PINCEL DE 1/4</t>
  </si>
  <si>
    <t>1073742680</t>
  </si>
  <si>
    <t>BROCHA 3</t>
  </si>
  <si>
    <t>1073742681</t>
  </si>
  <si>
    <t>PINTURA PRO ACRILICO SEMIGLOSS ENALTECER 84</t>
  </si>
  <si>
    <t>1073742682</t>
  </si>
  <si>
    <t>PORTA ROLO DE 9 REFORSADO P/PINTAR</t>
  </si>
  <si>
    <t>1073742683</t>
  </si>
  <si>
    <t>PRO ACRILICA MATE ORO 16</t>
  </si>
  <si>
    <t>1073742844</t>
  </si>
  <si>
    <t>TONER NEGRO HP 204 A</t>
  </si>
  <si>
    <t>1073742845</t>
  </si>
  <si>
    <t>TONER AMARILLO HP 204 A</t>
  </si>
  <si>
    <t>1073742850</t>
  </si>
  <si>
    <t>GOMA 70R 14</t>
  </si>
  <si>
    <t>1073742851</t>
  </si>
  <si>
    <t>GOMA 70R 16</t>
  </si>
  <si>
    <t>1073742852</t>
  </si>
  <si>
    <t>GOMA 60R 18</t>
  </si>
  <si>
    <t>1073742853</t>
  </si>
  <si>
    <t>GOMA 65R 17</t>
  </si>
  <si>
    <t>1073742854</t>
  </si>
  <si>
    <t>GOMA 70R 15</t>
  </si>
  <si>
    <t>1073742861</t>
  </si>
  <si>
    <t>ALAMBRE 1/0 PIE</t>
  </si>
  <si>
    <t>PIE</t>
  </si>
  <si>
    <t>1073742864</t>
  </si>
  <si>
    <t>RIBBON 2 MODELO 9416</t>
  </si>
  <si>
    <t>1073742865</t>
  </si>
  <si>
    <t>PINTURA POPULAR</t>
  </si>
  <si>
    <t>1073742866</t>
  </si>
  <si>
    <t>PINTURA POPULAR GALON</t>
  </si>
  <si>
    <t>1073742867</t>
  </si>
  <si>
    <t>PINTURA CANNON GALON</t>
  </si>
  <si>
    <t>1073742868</t>
  </si>
  <si>
    <t>PINTURA POWER RIDE GALON</t>
  </si>
  <si>
    <t>1073742869</t>
  </si>
  <si>
    <t>PINTURA CANNON ANTIOXIDANTE GALON</t>
  </si>
  <si>
    <t>1073742870</t>
  </si>
  <si>
    <t>PINTURA PIPULAR ACRILICO MATE CUBETA</t>
  </si>
  <si>
    <t>1073742871</t>
  </si>
  <si>
    <t>T-SHIRT DRY FIT BLANCO 3 DISEÑOS TIPO Y LOGO DETRAS</t>
  </si>
  <si>
    <t>1073742876</t>
  </si>
  <si>
    <t>JUNTA DE ENTRONO GRUESA</t>
  </si>
  <si>
    <t>1073742877</t>
  </si>
  <si>
    <t>REJILLA P/PISO</t>
  </si>
  <si>
    <t>1073742878</t>
  </si>
  <si>
    <t>PVC 32 OZ</t>
  </si>
  <si>
    <t>1073742879</t>
  </si>
  <si>
    <t>VALVULA PARA INODORO COMPLETA</t>
  </si>
  <si>
    <t>1073742882</t>
  </si>
  <si>
    <t>LLAVE ANGULAR SENCILLA 1/3X3/8</t>
  </si>
  <si>
    <t>1073742883</t>
  </si>
  <si>
    <t>BALANCIN</t>
  </si>
  <si>
    <t>1073742884</t>
  </si>
  <si>
    <t>MANGUERA PARA INODORO</t>
  </si>
  <si>
    <t>1073742886</t>
  </si>
  <si>
    <t>JUNTA DE CERA PARA INODORO</t>
  </si>
  <si>
    <t>1073742887</t>
  </si>
  <si>
    <t>MEZCLADORA PARA LAVAMANOS SENCILLA</t>
  </si>
  <si>
    <t>1073742888</t>
  </si>
  <si>
    <t>PALOMETA PARA LAVAMOS SENCILLA</t>
  </si>
  <si>
    <t>1073742889</t>
  </si>
  <si>
    <t>INODOROS</t>
  </si>
  <si>
    <t>1073742890</t>
  </si>
  <si>
    <t>LLAVES DE CHORROS 1/1</t>
  </si>
  <si>
    <t>1073742891</t>
  </si>
  <si>
    <t>LLAVE DE CHORRO FRV 3/8</t>
  </si>
  <si>
    <t>1073742892</t>
  </si>
  <si>
    <t>VALVULA PARA INODORO TIOP PUSH</t>
  </si>
  <si>
    <t>1073742893</t>
  </si>
  <si>
    <t>CIFON SENCILLO PARA FREGADERO</t>
  </si>
  <si>
    <t>1073742894</t>
  </si>
  <si>
    <t>MANGUERA PARA FREGADERO</t>
  </si>
  <si>
    <t>1073742895</t>
  </si>
  <si>
    <t>ORINAR R 704</t>
  </si>
  <si>
    <t>1073742896</t>
  </si>
  <si>
    <t>LLAVE PARA LAVAMANOS</t>
  </si>
  <si>
    <t>1073742897</t>
  </si>
  <si>
    <t>SIERRA PARA CARNE</t>
  </si>
  <si>
    <t>1073742920</t>
  </si>
  <si>
    <t>LLAVES DE CHORRO DE 3/4</t>
  </si>
  <si>
    <t>1073742922</t>
  </si>
  <si>
    <t>BASE DE TV DE 32 PG</t>
  </si>
  <si>
    <t>1073742929</t>
  </si>
  <si>
    <t>CABLE TIE NATURAL 4.8 X 250 mm10 100/1</t>
  </si>
  <si>
    <t>1073742930</t>
  </si>
  <si>
    <t>cable tie natural 4.7 6x400mm</t>
  </si>
  <si>
    <t>S244</t>
  </si>
  <si>
    <t>MACHETE 14 PULGADAS</t>
  </si>
  <si>
    <t>S245</t>
  </si>
  <si>
    <t xml:space="preserve">MANDILES IMPERMEABLES </t>
  </si>
  <si>
    <t>S246</t>
  </si>
  <si>
    <t>MAGUERA PLASTICAS 100 PIE</t>
  </si>
  <si>
    <t>S247</t>
  </si>
  <si>
    <t xml:space="preserve">MOCHA </t>
  </si>
  <si>
    <t>S25</t>
  </si>
  <si>
    <t>BOTELLA DE TINTA 664 AZUL</t>
  </si>
  <si>
    <t>S251</t>
  </si>
  <si>
    <t>PALA DE BASURA</t>
  </si>
  <si>
    <t>S252</t>
  </si>
  <si>
    <t>PALA REMOLEDORA DE 36</t>
  </si>
  <si>
    <t>S253</t>
  </si>
  <si>
    <t>PALA REMOLEDORA DE 48</t>
  </si>
  <si>
    <t>S256</t>
  </si>
  <si>
    <t>PONCHERAS</t>
  </si>
  <si>
    <t>S258</t>
  </si>
  <si>
    <t>SIERRA 124</t>
  </si>
  <si>
    <t>S259</t>
  </si>
  <si>
    <t>SUAPERS</t>
  </si>
  <si>
    <t>S260</t>
  </si>
  <si>
    <t xml:space="preserve">TOALLA DE COCINA </t>
  </si>
  <si>
    <t>S261</t>
  </si>
  <si>
    <t xml:space="preserve">TABLA DE CORTE </t>
  </si>
  <si>
    <t>S262</t>
  </si>
  <si>
    <t>ZAFACON PLASTICO 18 LTS. C/TAPA</t>
  </si>
  <si>
    <t>S27</t>
  </si>
  <si>
    <t>BOTELLA DE TINTA 664 AMARILLA</t>
  </si>
  <si>
    <t>S271</t>
  </si>
  <si>
    <t xml:space="preserve">BOOL GRANDE </t>
  </si>
  <si>
    <t>S278</t>
  </si>
  <si>
    <t>ESPATULA 6 PUL. COCINA</t>
  </si>
  <si>
    <t>S279</t>
  </si>
  <si>
    <t xml:space="preserve">BANDEJA PARA HORNEAR GRANDE </t>
  </si>
  <si>
    <t>CAJAS</t>
  </si>
  <si>
    <t>S284</t>
  </si>
  <si>
    <t>PAPEL BON 20 8x11</t>
  </si>
  <si>
    <t>S285</t>
  </si>
  <si>
    <t>PAPEL BON 20 8x14</t>
  </si>
  <si>
    <t>S286</t>
  </si>
  <si>
    <t>PAPEL TIMBRADO CONTINUO 9 1/2x11</t>
  </si>
  <si>
    <t>S29</t>
  </si>
  <si>
    <t>CALCULADORAS MANUAL</t>
  </si>
  <si>
    <t>S290</t>
  </si>
  <si>
    <t>PENTAFLEZ 8x14</t>
  </si>
  <si>
    <t>CAJA 25/1</t>
  </si>
  <si>
    <t>S291</t>
  </si>
  <si>
    <t>PERFORADORA 2 HOYO</t>
  </si>
  <si>
    <t>S292</t>
  </si>
  <si>
    <t xml:space="preserve">PORTA CLIPS </t>
  </si>
  <si>
    <t>S293</t>
  </si>
  <si>
    <t>PROTECTOR DE HOJAS PLASTICAS PAQ.</t>
  </si>
  <si>
    <t>S294</t>
  </si>
  <si>
    <t>PORTA LAPIZ</t>
  </si>
  <si>
    <t>S295</t>
  </si>
  <si>
    <t>PORTA LIBRETA O TABLA</t>
  </si>
  <si>
    <t>S296</t>
  </si>
  <si>
    <t>POST-IT 3x3</t>
  </si>
  <si>
    <t>S298</t>
  </si>
  <si>
    <t>RESALTADORES</t>
  </si>
  <si>
    <t>S300</t>
  </si>
  <si>
    <t>ROLLO PAPEL SUMADORA 3/4</t>
  </si>
  <si>
    <t>S302</t>
  </si>
  <si>
    <t>SACA GRAPA</t>
  </si>
  <si>
    <t>S303</t>
  </si>
  <si>
    <t>SACA PUNTAS</t>
  </si>
  <si>
    <t>S304</t>
  </si>
  <si>
    <t>SOBRE BLANCO TAMAÑO CARTA</t>
  </si>
  <si>
    <t>S307</t>
  </si>
  <si>
    <t>SOBRE MANILA 10x15</t>
  </si>
  <si>
    <t>S310</t>
  </si>
  <si>
    <t>TIJERAS 17CM</t>
  </si>
  <si>
    <t>S311</t>
  </si>
  <si>
    <t>TINTA PARA SELLO</t>
  </si>
  <si>
    <t>S312</t>
  </si>
  <si>
    <t>TONER CF 410A</t>
  </si>
  <si>
    <t>S313</t>
  </si>
  <si>
    <t>TONER 12A</t>
  </si>
  <si>
    <t>S509</t>
  </si>
  <si>
    <t>PLATO NO.9 FARDO</t>
  </si>
  <si>
    <t>S51</t>
  </si>
  <si>
    <t>CINTA TINTA MAQUINA SUMADORA</t>
  </si>
  <si>
    <t>S510</t>
  </si>
  <si>
    <t>PLATOS MELAMINA</t>
  </si>
  <si>
    <t>S514</t>
  </si>
  <si>
    <t>CAJA ARCHIVO DE CARTON 8-1/2 X 11</t>
  </si>
  <si>
    <t>S519</t>
  </si>
  <si>
    <t>CLIP BILLETERO P</t>
  </si>
  <si>
    <t>S520</t>
  </si>
  <si>
    <t>CLIP BILLETERO M</t>
  </si>
  <si>
    <t>S526</t>
  </si>
  <si>
    <t>CUCHILLO0 5 PULG.</t>
  </si>
  <si>
    <t>S53</t>
  </si>
  <si>
    <t>CLIP DE METAL GRANDE 56 MM</t>
  </si>
  <si>
    <t>S54</t>
  </si>
  <si>
    <t>CLIPS BILLETERO 50MM</t>
  </si>
  <si>
    <t>S55</t>
  </si>
  <si>
    <t>CORRECTOR LIQUIDO</t>
  </si>
  <si>
    <t>S56</t>
  </si>
  <si>
    <t>CUBIERTA PARA ENCUADERNAR</t>
  </si>
  <si>
    <t>S57</t>
  </si>
  <si>
    <t>DISPENSADOR DE CINTA 3/4</t>
  </si>
  <si>
    <t>S58</t>
  </si>
  <si>
    <t>DVD CON CARATULA -R</t>
  </si>
  <si>
    <t>S59</t>
  </si>
  <si>
    <t>FOLDERS 8 1/2 x 11</t>
  </si>
  <si>
    <t>S60</t>
  </si>
  <si>
    <t>FOLDERS 8 1/2 x 11 COLORES</t>
  </si>
  <si>
    <t>S95</t>
  </si>
  <si>
    <t>LAPICERO 12/1</t>
  </si>
  <si>
    <t>CAJA 12/1</t>
  </si>
  <si>
    <t>S96</t>
  </si>
  <si>
    <t xml:space="preserve">LAMPARA 2/40W ELECTRONICA </t>
  </si>
  <si>
    <t>S99</t>
  </si>
  <si>
    <t>LIBRETAS RAYADA 8 1/2 x 5</t>
  </si>
  <si>
    <t>1073742606</t>
  </si>
  <si>
    <t xml:space="preserve">FILTRO ROSCA 083 </t>
  </si>
  <si>
    <t>1073742607</t>
  </si>
  <si>
    <t xml:space="preserve">TUERCA CAMPANA REFORZADA 3/8 </t>
  </si>
  <si>
    <t>1073742609</t>
  </si>
  <si>
    <t xml:space="preserve">VISOR DE 3/8 ROSCA </t>
  </si>
  <si>
    <t>1073742611</t>
  </si>
  <si>
    <t>CINTA DE 3 ANCHO PARA AIRE</t>
  </si>
  <si>
    <t>1073742612</t>
  </si>
  <si>
    <t>TANQUE REFRIGERANTE R 40</t>
  </si>
  <si>
    <t>1073742614</t>
  </si>
  <si>
    <t>MAGGA</t>
  </si>
  <si>
    <t>1073742616</t>
  </si>
  <si>
    <t>CERRADURAS PARA MUEBLES DE METAL</t>
  </si>
  <si>
    <t>1073742617</t>
  </si>
  <si>
    <t>CONTACTOR DE 40 A-2P 24 V.</t>
  </si>
  <si>
    <t>1073742619</t>
  </si>
  <si>
    <t xml:space="preserve">VARILLAS DE PLATA </t>
  </si>
  <si>
    <t>1073742810</t>
  </si>
  <si>
    <t>colgador de olla</t>
  </si>
  <si>
    <t>1073742818</t>
  </si>
  <si>
    <t>PINTURA BLANCA INDUSTRIAL</t>
  </si>
  <si>
    <t>1073742822</t>
  </si>
  <si>
    <t>GOMA 265/60R18</t>
  </si>
  <si>
    <t>1073742823</t>
  </si>
  <si>
    <t>275/65R17</t>
  </si>
  <si>
    <t>1073742825</t>
  </si>
  <si>
    <t>GOMA 750-R 16</t>
  </si>
  <si>
    <t>1073742833</t>
  </si>
  <si>
    <t>TORNILLOS CARRUAJE GALV. 1/4 X 1</t>
  </si>
  <si>
    <t>1073742836</t>
  </si>
  <si>
    <t xml:space="preserve">CABEZOTE DE BACTERIA </t>
  </si>
  <si>
    <t>1073742839</t>
  </si>
  <si>
    <t>TENEDOR</t>
  </si>
  <si>
    <t>1073742841</t>
  </si>
  <si>
    <t>ALAMBRE 1/0</t>
  </si>
  <si>
    <t>S231</t>
  </si>
  <si>
    <t xml:space="preserve">CUCHILLOS </t>
  </si>
  <si>
    <t>S233</t>
  </si>
  <si>
    <t>ESCOBILLAS DE LAVAR BANO</t>
  </si>
  <si>
    <t>S234</t>
  </si>
  <si>
    <t xml:space="preserve">FUNDAS 5 LIBRAS TRASNPARENTES 1000/1 </t>
  </si>
  <si>
    <t>S237</t>
  </si>
  <si>
    <t xml:space="preserve">FUNDAS 50 LIBRAS TRANSPARENTE </t>
  </si>
  <si>
    <t>PAQUETE de 100u</t>
  </si>
  <si>
    <t>PAQUETE de 500u</t>
  </si>
  <si>
    <t>FARDO 5/1</t>
  </si>
  <si>
    <t>S240</t>
  </si>
  <si>
    <t>GOMAS DE SACAR AGUA</t>
  </si>
  <si>
    <t>S243</t>
  </si>
  <si>
    <t>LONAS PLASTICAS 18X24</t>
  </si>
  <si>
    <t>S47</t>
  </si>
  <si>
    <t>CINTA ADHESIVA 3/4</t>
  </si>
  <si>
    <t>S472</t>
  </si>
  <si>
    <t xml:space="preserve">DETERGENTE POLVO </t>
  </si>
  <si>
    <t>PAQUETE de 10lb</t>
  </si>
  <si>
    <t>SACO</t>
  </si>
  <si>
    <t>S48</t>
  </si>
  <si>
    <t>CINTA ADHESIVA ANCHA 2 PULGADA</t>
  </si>
  <si>
    <t>S484</t>
  </si>
  <si>
    <t>TUERCA  HEXAGONAL DE 1/2</t>
  </si>
  <si>
    <t>S488</t>
  </si>
  <si>
    <t>REFRIGERANTE FREON 410</t>
  </si>
  <si>
    <t>S489</t>
  </si>
  <si>
    <t>TAIRRA NEGRO DE 12</t>
  </si>
  <si>
    <t>S49</t>
  </si>
  <si>
    <t>CINTA DE ESCRIBIR BROTHER</t>
  </si>
  <si>
    <t>S491</t>
  </si>
  <si>
    <t>TORNILLO TIRAFONDO ESTRIA 8*1-1/2</t>
  </si>
  <si>
    <t>1073742605</t>
  </si>
  <si>
    <t>FILTRO ROSCA 163</t>
  </si>
  <si>
    <t>1073742793</t>
  </si>
  <si>
    <t>ESPIRALES</t>
  </si>
  <si>
    <t>S230</t>
  </si>
  <si>
    <t>CUCHARONES HABICHUELA</t>
  </si>
  <si>
    <t>S469</t>
  </si>
  <si>
    <t>PINTURA AMARILLO FIESTA</t>
  </si>
  <si>
    <t>1073742582</t>
  </si>
  <si>
    <t>JABON LIQUIDO</t>
  </si>
  <si>
    <t>1073742584</t>
  </si>
  <si>
    <t>MANGUERA FLEXIBLE DE 3/8 CAMPANA</t>
  </si>
  <si>
    <t>1073742586</t>
  </si>
  <si>
    <t>TONER HP NEGRO 206 A</t>
  </si>
  <si>
    <t>1073742589</t>
  </si>
  <si>
    <t>TONER NEGRO HP CE28 5A</t>
  </si>
  <si>
    <t>1073742590</t>
  </si>
  <si>
    <t>MANIFOR P50</t>
  </si>
  <si>
    <t>1073742591</t>
  </si>
  <si>
    <t>TINTA CANON G-10 NEGRA</t>
  </si>
  <si>
    <t>1073742594</t>
  </si>
  <si>
    <t>TANQUE REFRIGERANTE R-22 30 LBS</t>
  </si>
  <si>
    <t>1073742595</t>
  </si>
  <si>
    <t>TANQUE REFRIGERANTE R-404 A 24 LBS</t>
  </si>
  <si>
    <t>1073742596</t>
  </si>
  <si>
    <t>MANGUERA 3/4 NEGRA DE GAS</t>
  </si>
  <si>
    <t>1073742597</t>
  </si>
  <si>
    <t>TEFLON DE 3/4</t>
  </si>
  <si>
    <t>1073742600</t>
  </si>
  <si>
    <t>FUNDA NEGRA</t>
  </si>
  <si>
    <t>FARDO 500/1</t>
  </si>
  <si>
    <t>1073742761</t>
  </si>
  <si>
    <t>TONER HP 05</t>
  </si>
  <si>
    <t>1073742762</t>
  </si>
  <si>
    <t>TONER CARTRIGE 6R914</t>
  </si>
  <si>
    <t>1073742763</t>
  </si>
  <si>
    <t>TONER CARTRIGE 542 A</t>
  </si>
  <si>
    <t>1073742764</t>
  </si>
  <si>
    <t>TONER CARTRIGE AL-100DR</t>
  </si>
  <si>
    <t>1073742765</t>
  </si>
  <si>
    <t>TONER CARTRIGE 542</t>
  </si>
  <si>
    <t>1073742766</t>
  </si>
  <si>
    <t>TONER CARTRIGE CB</t>
  </si>
  <si>
    <t>1073742772</t>
  </si>
  <si>
    <t>DISCO DE CORTE NO. 7</t>
  </si>
  <si>
    <t>1073742776</t>
  </si>
  <si>
    <t>VALVULA DE GAS</t>
  </si>
  <si>
    <t>1073742779</t>
  </si>
  <si>
    <t xml:space="preserve">EMBOQUILLADOR </t>
  </si>
  <si>
    <t>1073742781</t>
  </si>
  <si>
    <t>ROLO</t>
  </si>
  <si>
    <t>1073742782</t>
  </si>
  <si>
    <t>LAMPARA DE TECHO</t>
  </si>
  <si>
    <t>1073742788</t>
  </si>
  <si>
    <t>ESPATULAS</t>
  </si>
  <si>
    <t>1073742789</t>
  </si>
  <si>
    <t>GRAPAS 2313 DE 1000</t>
  </si>
  <si>
    <t>S207</t>
  </si>
  <si>
    <t>Aceite 5w30</t>
  </si>
  <si>
    <t>S209</t>
  </si>
  <si>
    <t xml:space="preserve">ACEITE 15W40 </t>
  </si>
  <si>
    <t>S21</t>
  </si>
  <si>
    <t>BOTELLA DE TINTA 504 EPSON NEGRA</t>
  </si>
  <si>
    <t>S214</t>
  </si>
  <si>
    <t xml:space="preserve">ACEITE HIDRAULICO </t>
  </si>
  <si>
    <t>S216</t>
  </si>
  <si>
    <t>COOLAND</t>
  </si>
  <si>
    <t>S218</t>
  </si>
  <si>
    <t xml:space="preserve">BANDERA COMEDOR </t>
  </si>
  <si>
    <t>S219</t>
  </si>
  <si>
    <t>BANDERA NACIONAL</t>
  </si>
  <si>
    <t>S220</t>
  </si>
  <si>
    <t xml:space="preserve">BOTAS DE GOMA </t>
  </si>
  <si>
    <t>S222</t>
  </si>
  <si>
    <t>BOTELLON DE AGUA 5 GAL.</t>
  </si>
  <si>
    <t>S223</t>
  </si>
  <si>
    <t>CALDERO CON TAPA 50 LB. 4 ASA</t>
  </si>
  <si>
    <t>S224</t>
  </si>
  <si>
    <t>CALDERO CON TAPA 30 LB. 2 ASA</t>
  </si>
  <si>
    <t>S226</t>
  </si>
  <si>
    <t xml:space="preserve"> CHALECO REFLECTIVO</t>
  </si>
  <si>
    <t>S228</t>
  </si>
  <si>
    <t>CUBETAS PLASTICAS 3 GAL.</t>
  </si>
  <si>
    <t>S443</t>
  </si>
  <si>
    <t xml:space="preserve">ADICTIVO PARA MOTOR GASOIL </t>
  </si>
  <si>
    <t>S444</t>
  </si>
  <si>
    <t>MANGUERA PLASTICAS 100 PIES</t>
  </si>
  <si>
    <t>S445</t>
  </si>
  <si>
    <t>BOTELLA DE TINTA 504 EPSON MAGENTA</t>
  </si>
  <si>
    <t>S449</t>
  </si>
  <si>
    <t>TARJETA DE ENTRADA REPUESTO Y AC</t>
  </si>
  <si>
    <t>S45</t>
  </si>
  <si>
    <t>CHINCHETA</t>
  </si>
  <si>
    <t>S450</t>
  </si>
  <si>
    <t>PINTURA SEMIGLOS BLANCO MARMOL 939</t>
  </si>
  <si>
    <t>S451</t>
  </si>
  <si>
    <t>PINTURA PROYECTO ACRILICA BLANCO 00 CANO</t>
  </si>
  <si>
    <t>S454</t>
  </si>
  <si>
    <t>THINER</t>
  </si>
  <si>
    <t>S456</t>
  </si>
  <si>
    <t>ESPATULA DE PARED PARA PINTAR</t>
  </si>
  <si>
    <t>S459</t>
  </si>
  <si>
    <t>PINTURA VERDE POSITIVO 035 ACRILICO</t>
  </si>
  <si>
    <t>S464</t>
  </si>
  <si>
    <t>MOTA</t>
  </si>
  <si>
    <t>S465</t>
  </si>
  <si>
    <t>PORTA POLO</t>
  </si>
  <si>
    <t>S468</t>
  </si>
  <si>
    <t>PINTURA AMARILLO ORO 16 ACRILICA</t>
  </si>
  <si>
    <t>1073742501</t>
  </si>
  <si>
    <t>HACHA</t>
  </si>
  <si>
    <t>1073742507</t>
  </si>
  <si>
    <t>GOMAS 12R2205 18PR</t>
  </si>
  <si>
    <t>1073742510</t>
  </si>
  <si>
    <t>ABRELATAS MANGO ANTIRESBALO</t>
  </si>
  <si>
    <t>1073742511</t>
  </si>
  <si>
    <t xml:space="preserve">CEPILLO DE ALAMBRE </t>
  </si>
  <si>
    <t>1073742540</t>
  </si>
  <si>
    <t>TAPE VINYL 3M</t>
  </si>
  <si>
    <t>1073742554</t>
  </si>
  <si>
    <t>BATERIA 17/12 CON POLO</t>
  </si>
  <si>
    <t>1073742570</t>
  </si>
  <si>
    <t xml:space="preserve">CHAFFING DISH 6 </t>
  </si>
  <si>
    <t>1073742572</t>
  </si>
  <si>
    <t xml:space="preserve">BOTELLONES DE AGUA VACIOS </t>
  </si>
  <si>
    <t>1073742577</t>
  </si>
  <si>
    <t>LIBRETA RAYADA PEQUEÑA</t>
  </si>
  <si>
    <t>1073742578</t>
  </si>
  <si>
    <t>PLATO NO. 6</t>
  </si>
  <si>
    <t>1073742579</t>
  </si>
  <si>
    <t>LIBRETA RAYADA GRANDE</t>
  </si>
  <si>
    <t>1073742580</t>
  </si>
  <si>
    <t>SOLICITUD  DE VACACIONES</t>
  </si>
  <si>
    <t>1073742581</t>
  </si>
  <si>
    <t>BOTELLA DE TINTA EPSON 504 AZUL</t>
  </si>
  <si>
    <t>1073742744</t>
  </si>
  <si>
    <t>DISCO DE CLOCHET CAMION</t>
  </si>
  <si>
    <t>1073742746</t>
  </si>
  <si>
    <t>ROBELES DE CAMIONETA</t>
  </si>
  <si>
    <t>1073742747</t>
  </si>
  <si>
    <t xml:space="preserve"> TAPON TANQUE GASOIL</t>
  </si>
  <si>
    <t>1073742749</t>
  </si>
  <si>
    <t>JUNTA DE CAMION</t>
  </si>
  <si>
    <t>1073742750</t>
  </si>
  <si>
    <t>CORREA DE MOTOR</t>
  </si>
  <si>
    <t>1073742752</t>
  </si>
  <si>
    <t>1073742753</t>
  </si>
  <si>
    <t>TONER HP 202</t>
  </si>
  <si>
    <t>1073742754</t>
  </si>
  <si>
    <t>TONER HP 206</t>
  </si>
  <si>
    <t>1073742755</t>
  </si>
  <si>
    <t>TONER HP 204</t>
  </si>
  <si>
    <t>1073742756</t>
  </si>
  <si>
    <t>TONER HP 131</t>
  </si>
  <si>
    <t>1073742758</t>
  </si>
  <si>
    <t>TONER HP 85</t>
  </si>
  <si>
    <t>1073742759</t>
  </si>
  <si>
    <t>TONER HP 35</t>
  </si>
  <si>
    <t>1073742760</t>
  </si>
  <si>
    <t>TONER HP 12</t>
  </si>
  <si>
    <t>S157</t>
  </si>
  <si>
    <t xml:space="preserve">POLO DE BATERIA </t>
  </si>
  <si>
    <t>S17</t>
  </si>
  <si>
    <t>BOTELLA DE TINTA 504 EPSON CYAN</t>
  </si>
  <si>
    <t>S171</t>
  </si>
  <si>
    <t xml:space="preserve">JUEGO DE BANDA </t>
  </si>
  <si>
    <t>S177</t>
  </si>
  <si>
    <t xml:space="preserve">JUNTA DE CULATA </t>
  </si>
  <si>
    <t>S19</t>
  </si>
  <si>
    <t>BOTELLA DE TINTA 504 EPSON AMARILLA</t>
  </si>
  <si>
    <t>S192</t>
  </si>
  <si>
    <t>GOMAS TRIANGLE 750/R16</t>
  </si>
  <si>
    <t>S196</t>
  </si>
  <si>
    <t xml:space="preserve">GOMAS 215/65R17 </t>
  </si>
  <si>
    <t>S198</t>
  </si>
  <si>
    <t>GOMAS 255/65R/18</t>
  </si>
  <si>
    <t>S2</t>
  </si>
  <si>
    <t>ARMAZON PARA ARCHIVO 8x11</t>
  </si>
  <si>
    <t>S200</t>
  </si>
  <si>
    <t>GOMAS 11R22.5 16PR148/145M</t>
  </si>
  <si>
    <t>S201</t>
  </si>
  <si>
    <t>GOMAS HANKOOK 235/75/16</t>
  </si>
  <si>
    <t>S203</t>
  </si>
  <si>
    <t>GOMAS 225/70 R/16</t>
  </si>
  <si>
    <t>S205</t>
  </si>
  <si>
    <t xml:space="preserve">GRASA </t>
  </si>
  <si>
    <t>S400</t>
  </si>
  <si>
    <t>VASOS No.7</t>
  </si>
  <si>
    <t>S402</t>
  </si>
  <si>
    <t>ACIDO MURIATICO</t>
  </si>
  <si>
    <t>S403</t>
  </si>
  <si>
    <t>CLORO</t>
  </si>
  <si>
    <t>S404</t>
  </si>
  <si>
    <t>DESGRASANTE</t>
  </si>
  <si>
    <t>S405</t>
  </si>
  <si>
    <t>DESINFECTANTE</t>
  </si>
  <si>
    <t>S407</t>
  </si>
  <si>
    <t>LAVAPLATOS</t>
  </si>
  <si>
    <t>S409</t>
  </si>
  <si>
    <t>BATERIA 13/12, CON POLO</t>
  </si>
  <si>
    <t>S410</t>
  </si>
  <si>
    <t>BATERIA 15/12, CON POLO</t>
  </si>
  <si>
    <t>S411</t>
  </si>
  <si>
    <t>BATERIAS 36/12</t>
  </si>
  <si>
    <t>S42</t>
  </si>
  <si>
    <t>CARPETA 3 PULGADAS</t>
  </si>
  <si>
    <t>S43</t>
  </si>
  <si>
    <t>CARPETA 4 PULGADAS</t>
  </si>
  <si>
    <t>S44</t>
  </si>
  <si>
    <t>CARPETA 5 PULGADAS</t>
  </si>
  <si>
    <t xml:space="preserve"> S80</t>
  </si>
  <si>
    <t>FILTRO GASOIL 7917</t>
  </si>
  <si>
    <t xml:space="preserve"> S81</t>
  </si>
  <si>
    <t>FOLDERS 8 1/2 x 14</t>
  </si>
  <si>
    <t xml:space="preserve"> S82</t>
  </si>
  <si>
    <t>GANCHO MACHO Y HEMBRA 70 MM</t>
  </si>
  <si>
    <t xml:space="preserve"> S85</t>
  </si>
  <si>
    <t>BORRAS BLANCAS</t>
  </si>
  <si>
    <t xml:space="preserve"> S86</t>
  </si>
  <si>
    <t>TUBOS FLUORESCENTES LED 18 WATTS</t>
  </si>
  <si>
    <t xml:space="preserve"> S89</t>
  </si>
  <si>
    <t>GRAPA STANDAR #26</t>
  </si>
  <si>
    <t xml:space="preserve"> S90</t>
  </si>
  <si>
    <t>GRAPADORAS STANDAR</t>
  </si>
  <si>
    <t>1073742499</t>
  </si>
  <si>
    <t>GUALLO Y CARAS</t>
  </si>
  <si>
    <t>1073742500</t>
  </si>
  <si>
    <t>ESPATULA DE LIMPIEZA</t>
  </si>
  <si>
    <t>1073742733</t>
  </si>
  <si>
    <t>FILTRO DE PATANA</t>
  </si>
  <si>
    <t>1073742734</t>
  </si>
  <si>
    <t>FILTRO DE ACEITE CAMION</t>
  </si>
  <si>
    <t>1073742735</t>
  </si>
  <si>
    <t>FILTRO DE AIRE CAMIONETA</t>
  </si>
  <si>
    <t>1073742736</t>
  </si>
  <si>
    <t>FILTRO DE ACEITE CAMIONETA</t>
  </si>
  <si>
    <t>1073742737</t>
  </si>
  <si>
    <t>FILTRO DE AIRE DE CAMION</t>
  </si>
  <si>
    <t>1073742739</t>
  </si>
  <si>
    <t>BANDA</t>
  </si>
  <si>
    <t>1073742740</t>
  </si>
  <si>
    <t>FAROLES TRACEROS DE CAMION</t>
  </si>
  <si>
    <t>1073742741</t>
  </si>
  <si>
    <t>DISCO DE CLOCHET DE CAMION</t>
  </si>
  <si>
    <t>1073742743</t>
  </si>
  <si>
    <t>FAROLES DE CAMION</t>
  </si>
  <si>
    <t>1073743020</t>
  </si>
  <si>
    <t>ELECTRO 6013 1/8</t>
  </si>
  <si>
    <t>1073743021</t>
  </si>
  <si>
    <t>LONAS 30 X 60 PIES</t>
  </si>
  <si>
    <t>1073743022</t>
  </si>
  <si>
    <t>LONAS 24 X 36</t>
  </si>
  <si>
    <t>S10</t>
  </si>
  <si>
    <t>FORDELS ARCHIVO ACORDEON 18/11</t>
  </si>
  <si>
    <t>S101</t>
  </si>
  <si>
    <t>LIBRO RECORD 500 PAGINAS</t>
  </si>
  <si>
    <t>S103</t>
  </si>
  <si>
    <t>CRAYON</t>
  </si>
  <si>
    <t>S105</t>
  </si>
  <si>
    <t>MASKING TAPE DE 1 PULGADA</t>
  </si>
  <si>
    <t>S106</t>
  </si>
  <si>
    <t>MASKING TAPE DE 2 PULGADA</t>
  </si>
  <si>
    <t>S15</t>
  </si>
  <si>
    <t>BORRADOR DE PIZARRA</t>
  </si>
  <si>
    <t>S385</t>
  </si>
  <si>
    <t>PAPEL ALUMINIO 18 X 1000</t>
  </si>
  <si>
    <t>S387</t>
  </si>
  <si>
    <t>PAPEL DE BAÑO GRANDE</t>
  </si>
  <si>
    <t>S389</t>
  </si>
  <si>
    <t>PAPEL PVC 18" X 700 MTS.</t>
  </si>
  <si>
    <t>S397</t>
  </si>
  <si>
    <t>SERVILLETA FARDO 10/1</t>
  </si>
  <si>
    <t>FARDO 10/1</t>
  </si>
  <si>
    <t>S398</t>
  </si>
  <si>
    <t>TAPA 4oz. DE HABICHUELAS</t>
  </si>
  <si>
    <t>FARDOS 1000/1</t>
  </si>
  <si>
    <t>S399</t>
  </si>
  <si>
    <t>VASOS DE HABICHUELAS</t>
  </si>
  <si>
    <t>S40</t>
  </si>
  <si>
    <t>CD CON CARTULINA -R</t>
  </si>
  <si>
    <t>Lic. Rut Betania Lendof</t>
  </si>
  <si>
    <t>ENC. DPTO.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</si>
</sst>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2"/>
      <name val="Calibri"/>
      <family val="2"/>
    </font>
    <font>
      <b/>
      <u/>
      <sz val="11"/>
      <color theme="1"/>
      <name val="Times New Roman"/>
      <family val="1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164" fontId="0" fillId="0" borderId="0" xfId="0" applyNumberFormat="1"/>
    <xf numFmtId="4" fontId="0" fillId="0" borderId="0" xfId="0" applyNumberFormat="1"/>
    <xf numFmtId="3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5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Protection="1"/>
    <xf numFmtId="14" fontId="5" fillId="0" borderId="5" xfId="0" applyNumberFormat="1" applyFont="1" applyFill="1" applyBorder="1" applyProtection="1"/>
    <xf numFmtId="0" fontId="5" fillId="0" borderId="5" xfId="0" applyNumberFormat="1" applyFont="1" applyFill="1" applyBorder="1"/>
    <xf numFmtId="4" fontId="0" fillId="0" borderId="5" xfId="0" applyNumberFormat="1" applyFont="1" applyFill="1" applyBorder="1"/>
    <xf numFmtId="3" fontId="0" fillId="0" borderId="6" xfId="0" applyNumberFormat="1" applyFont="1" applyFill="1" applyBorder="1"/>
    <xf numFmtId="14" fontId="5" fillId="0" borderId="7" xfId="0" applyNumberFormat="1" applyFont="1" applyFill="1" applyBorder="1" applyProtection="1"/>
    <xf numFmtId="14" fontId="5" fillId="0" borderId="8" xfId="0" applyNumberFormat="1" applyFont="1" applyFill="1" applyBorder="1" applyProtection="1"/>
    <xf numFmtId="0" fontId="5" fillId="0" borderId="8" xfId="0" applyNumberFormat="1" applyFont="1" applyFill="1" applyBorder="1"/>
    <xf numFmtId="4" fontId="0" fillId="0" borderId="8" xfId="0" applyNumberFormat="1" applyFont="1" applyFill="1" applyBorder="1"/>
    <xf numFmtId="3" fontId="0" fillId="0" borderId="9" xfId="0" applyNumberFormat="1" applyFont="1" applyFill="1" applyBorder="1"/>
    <xf numFmtId="14" fontId="5" fillId="0" borderId="10" xfId="0" applyNumberFormat="1" applyFont="1" applyFill="1" applyBorder="1" applyProtection="1"/>
    <xf numFmtId="14" fontId="5" fillId="0" borderId="11" xfId="0" applyNumberFormat="1" applyFont="1" applyFill="1" applyBorder="1" applyProtection="1"/>
    <xf numFmtId="0" fontId="5" fillId="0" borderId="11" xfId="0" applyNumberFormat="1" applyFont="1" applyFill="1" applyBorder="1"/>
    <xf numFmtId="4" fontId="0" fillId="0" borderId="11" xfId="0" applyNumberFormat="1" applyFont="1" applyFill="1" applyBorder="1"/>
    <xf numFmtId="3" fontId="0" fillId="0" borderId="12" xfId="0" applyNumberFormat="1" applyFont="1" applyFill="1" applyBorder="1"/>
    <xf numFmtId="14" fontId="5" fillId="0" borderId="13" xfId="0" applyNumberFormat="1" applyFont="1" applyFill="1" applyBorder="1" applyProtection="1"/>
    <xf numFmtId="14" fontId="5" fillId="0" borderId="14" xfId="0" applyNumberFormat="1" applyFont="1" applyFill="1" applyBorder="1" applyProtection="1"/>
    <xf numFmtId="0" fontId="5" fillId="0" borderId="14" xfId="0" applyNumberFormat="1" applyFont="1" applyFill="1" applyBorder="1"/>
    <xf numFmtId="4" fontId="0" fillId="0" borderId="14" xfId="0" applyNumberFormat="1" applyFont="1" applyFill="1" applyBorder="1"/>
    <xf numFmtId="3" fontId="0" fillId="0" borderId="15" xfId="0" applyNumberFormat="1" applyFont="1" applyFill="1" applyBorder="1"/>
    <xf numFmtId="0" fontId="5" fillId="0" borderId="0" xfId="0" applyNumberFormat="1" applyFont="1" applyProtection="1"/>
    <xf numFmtId="0" fontId="5" fillId="0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1152525</xdr:colOff>
      <xdr:row>0</xdr:row>
      <xdr:rowOff>171450</xdr:rowOff>
    </xdr:from>
    <xdr:to>
      <xdr:col>4</xdr:col>
      <xdr:colOff>2219325</xdr:colOff>
      <xdr:row>4</xdr:row>
      <xdr:rowOff>154311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:a16="http://schemas.microsoft.com/office/drawing/2014/main" id="{1C9C0AC1-35E4-48DA-B9F8-F7493CE87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7675" y="171450"/>
          <a:ext cx="1066800" cy="7448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481</xdr:row>
      <xdr:rowOff>95250</xdr:rowOff>
    </xdr:from>
    <xdr:to>
      <xdr:col>8</xdr:col>
      <xdr:colOff>1000125</xdr:colOff>
      <xdr:row>489</xdr:row>
      <xdr:rowOff>0</xdr:rowOff>
    </xdr:to>
    <xdr:pic>
      <xdr:nvPicPr>
        <xdr:cNvPr id="3" name="1 Imagen" descr="13.png">
          <a:extLst>
            <a:ext uri="{FF2B5EF4-FFF2-40B4-BE49-F238E27FC236}">
              <a16:creationId xmlns:a16="http://schemas.microsoft.com/office/drawing/2014/main" id="{2796C0BC-F36E-4E3F-B10B-DF764C1AB1B4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" y="96307275"/>
          <a:ext cx="9153525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09"/>
  <sheetViews>
    <sheetView tabSelected="1" topLeftCell="A475" workbookViewId="0">
      <selection activeCell="H496" sqref="H496"/>
    </sheetView>
  </sheetViews>
  <sheetFormatPr baseColWidth="10" defaultRowHeight="15" x14ac:dyDescent="0.25"/>
  <cols>
    <col min="1" max="1" width="2.85546875" customWidth="1"/>
    <col min="2" max="2" width="13.85546875" customWidth="1"/>
    <col min="3" max="3" width="14.42578125" bestFit="1" customWidth="1"/>
    <col min="4" max="4" width="15.42578125" customWidth="1"/>
    <col min="5" max="5" width="36.7109375" customWidth="1"/>
    <col min="6" max="6" width="14.28515625" customWidth="1"/>
    <col min="8" max="8" width="16.42578125" style="2" bestFit="1" customWidth="1"/>
    <col min="9" max="9" width="15.85546875" bestFit="1" customWidth="1"/>
    <col min="10" max="10" width="2.85546875" customWidth="1"/>
    <col min="11" max="11" width="11.7109375" bestFit="1" customWidth="1"/>
    <col min="13" max="13" width="12.7109375" bestFit="1" customWidth="1"/>
  </cols>
  <sheetData>
    <row r="1" spans="2:13" x14ac:dyDescent="0.25">
      <c r="B1" s="1"/>
      <c r="C1" s="1"/>
      <c r="G1" s="2"/>
      <c r="I1" s="3"/>
    </row>
    <row r="2" spans="2:13" x14ac:dyDescent="0.25">
      <c r="B2" s="1"/>
      <c r="C2" s="1"/>
      <c r="G2" s="2"/>
      <c r="I2" s="3"/>
    </row>
    <row r="3" spans="2:13" x14ac:dyDescent="0.25">
      <c r="B3" s="1"/>
      <c r="C3" s="1"/>
      <c r="G3" s="2"/>
      <c r="I3" s="3"/>
    </row>
    <row r="4" spans="2:13" x14ac:dyDescent="0.25">
      <c r="B4" s="1"/>
      <c r="C4" s="1"/>
      <c r="G4" s="2"/>
      <c r="I4" s="3"/>
      <c r="M4" s="2"/>
    </row>
    <row r="5" spans="2:13" x14ac:dyDescent="0.25">
      <c r="B5" s="1"/>
      <c r="C5" s="1"/>
      <c r="G5" s="2"/>
      <c r="I5" s="3"/>
    </row>
    <row r="6" spans="2:13" ht="18.75" x14ac:dyDescent="0.3">
      <c r="B6" s="4" t="s">
        <v>0</v>
      </c>
      <c r="C6" s="4"/>
      <c r="D6" s="4"/>
      <c r="E6" s="4"/>
      <c r="F6" s="4"/>
      <c r="G6" s="4"/>
      <c r="H6" s="4"/>
      <c r="I6" s="4"/>
    </row>
    <row r="7" spans="2:13" x14ac:dyDescent="0.25">
      <c r="B7" s="5" t="s">
        <v>1</v>
      </c>
      <c r="C7" s="5"/>
      <c r="D7" s="5"/>
      <c r="E7" s="5"/>
      <c r="F7" s="5"/>
      <c r="G7" s="5"/>
      <c r="H7" s="5"/>
      <c r="I7" s="5"/>
    </row>
    <row r="8" spans="2:13" x14ac:dyDescent="0.25">
      <c r="B8" s="6" t="s">
        <v>2</v>
      </c>
      <c r="C8" s="6"/>
      <c r="D8" s="6"/>
      <c r="E8" s="6"/>
      <c r="F8" s="6"/>
      <c r="G8" s="6"/>
      <c r="H8" s="6"/>
      <c r="I8" s="6"/>
    </row>
    <row r="9" spans="2:13" ht="15.75" thickBot="1" x14ac:dyDescent="0.3">
      <c r="I9" s="2"/>
    </row>
    <row r="10" spans="2:13" ht="36.75" thickBot="1" x14ac:dyDescent="0.3">
      <c r="B10" s="7" t="s">
        <v>3</v>
      </c>
      <c r="C10" s="8" t="s">
        <v>4</v>
      </c>
      <c r="D10" s="9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1" t="s">
        <v>10</v>
      </c>
    </row>
    <row r="11" spans="2:13" ht="15.75" x14ac:dyDescent="0.25">
      <c r="B11" s="12">
        <v>45291</v>
      </c>
      <c r="C11" s="13">
        <v>45291</v>
      </c>
      <c r="D11" s="14" t="s">
        <v>11</v>
      </c>
      <c r="E11" s="14" t="s">
        <v>12</v>
      </c>
      <c r="F11" s="14" t="s">
        <v>13</v>
      </c>
      <c r="G11" s="15">
        <v>272.5</v>
      </c>
      <c r="H11" s="15">
        <v>3714447.5</v>
      </c>
      <c r="I11" s="16">
        <v>13631</v>
      </c>
      <c r="K11" s="2"/>
    </row>
    <row r="12" spans="2:13" ht="15.75" x14ac:dyDescent="0.25">
      <c r="B12" s="17">
        <v>45291</v>
      </c>
      <c r="C12" s="18">
        <v>45291</v>
      </c>
      <c r="D12" s="19" t="s">
        <v>14</v>
      </c>
      <c r="E12" s="19" t="s">
        <v>15</v>
      </c>
      <c r="F12" s="19" t="s">
        <v>13</v>
      </c>
      <c r="G12" s="20">
        <v>221.6</v>
      </c>
      <c r="H12" s="20">
        <v>1648482.4</v>
      </c>
      <c r="I12" s="21">
        <v>7439</v>
      </c>
      <c r="K12" s="2"/>
    </row>
    <row r="13" spans="2:13" ht="15.75" x14ac:dyDescent="0.25">
      <c r="B13" s="17">
        <v>45291</v>
      </c>
      <c r="C13" s="18">
        <v>45291</v>
      </c>
      <c r="D13" s="19" t="s">
        <v>16</v>
      </c>
      <c r="E13" s="19" t="s">
        <v>17</v>
      </c>
      <c r="F13" s="19" t="s">
        <v>13</v>
      </c>
      <c r="G13" s="20">
        <v>132.6</v>
      </c>
      <c r="H13" s="20">
        <v>3343826.6999999997</v>
      </c>
      <c r="I13" s="21">
        <v>25217</v>
      </c>
      <c r="K13" s="2"/>
    </row>
    <row r="14" spans="2:13" ht="15.75" x14ac:dyDescent="0.25">
      <c r="B14" s="17">
        <v>45289</v>
      </c>
      <c r="C14" s="18">
        <v>45289</v>
      </c>
      <c r="D14" s="19" t="s">
        <v>18</v>
      </c>
      <c r="E14" s="19" t="s">
        <v>19</v>
      </c>
      <c r="F14" s="19" t="s">
        <v>13</v>
      </c>
      <c r="G14" s="20">
        <v>2730.1306</v>
      </c>
      <c r="H14" s="20">
        <v>204759.79499999998</v>
      </c>
      <c r="I14" s="21">
        <v>75</v>
      </c>
    </row>
    <row r="15" spans="2:13" ht="15.75" x14ac:dyDescent="0.25">
      <c r="B15" s="22">
        <v>45289</v>
      </c>
      <c r="C15" s="23">
        <v>45289</v>
      </c>
      <c r="D15" s="24" t="s">
        <v>20</v>
      </c>
      <c r="E15" s="24" t="s">
        <v>21</v>
      </c>
      <c r="F15" s="24" t="s">
        <v>13</v>
      </c>
      <c r="G15" s="25">
        <v>3974.2164000000002</v>
      </c>
      <c r="H15" s="25">
        <f t="shared" ref="H15:H78" si="0">+I15*G15</f>
        <v>298066.23000000004</v>
      </c>
      <c r="I15" s="26">
        <v>75</v>
      </c>
    </row>
    <row r="16" spans="2:13" ht="15.75" x14ac:dyDescent="0.25">
      <c r="B16" s="22">
        <v>45289</v>
      </c>
      <c r="C16" s="23">
        <v>45289</v>
      </c>
      <c r="D16" s="24" t="s">
        <v>22</v>
      </c>
      <c r="E16" s="24" t="s">
        <v>23</v>
      </c>
      <c r="F16" s="24" t="s">
        <v>24</v>
      </c>
      <c r="G16" s="25">
        <v>51.92</v>
      </c>
      <c r="H16" s="25">
        <f t="shared" si="0"/>
        <v>519.20000000000005</v>
      </c>
      <c r="I16" s="26">
        <v>10</v>
      </c>
    </row>
    <row r="17" spans="2:9" ht="15.75" x14ac:dyDescent="0.25">
      <c r="B17" s="22">
        <v>45289</v>
      </c>
      <c r="C17" s="23">
        <v>45289</v>
      </c>
      <c r="D17" s="24" t="s">
        <v>25</v>
      </c>
      <c r="E17" s="24" t="s">
        <v>26</v>
      </c>
      <c r="F17" s="24" t="s">
        <v>24</v>
      </c>
      <c r="G17" s="25">
        <v>3351.2</v>
      </c>
      <c r="H17" s="25">
        <f t="shared" si="0"/>
        <v>107238.39999999999</v>
      </c>
      <c r="I17" s="26">
        <v>32</v>
      </c>
    </row>
    <row r="18" spans="2:9" ht="15.75" x14ac:dyDescent="0.25">
      <c r="B18" s="22">
        <v>45289</v>
      </c>
      <c r="C18" s="23">
        <v>45289</v>
      </c>
      <c r="D18" s="24" t="s">
        <v>27</v>
      </c>
      <c r="E18" s="24" t="s">
        <v>28</v>
      </c>
      <c r="F18" s="24" t="s">
        <v>24</v>
      </c>
      <c r="G18" s="25">
        <v>3458.58</v>
      </c>
      <c r="H18" s="25">
        <f t="shared" si="0"/>
        <v>138343.20000000001</v>
      </c>
      <c r="I18" s="26">
        <v>40</v>
      </c>
    </row>
    <row r="19" spans="2:9" ht="15.75" x14ac:dyDescent="0.25">
      <c r="B19" s="22">
        <v>45289</v>
      </c>
      <c r="C19" s="23">
        <v>45289</v>
      </c>
      <c r="D19" s="24" t="s">
        <v>29</v>
      </c>
      <c r="E19" s="24" t="s">
        <v>30</v>
      </c>
      <c r="F19" s="24" t="s">
        <v>24</v>
      </c>
      <c r="G19" s="25">
        <v>4079.26</v>
      </c>
      <c r="H19" s="25">
        <f t="shared" si="0"/>
        <v>57109.64</v>
      </c>
      <c r="I19" s="26">
        <v>14</v>
      </c>
    </row>
    <row r="20" spans="2:9" ht="15.75" x14ac:dyDescent="0.25">
      <c r="B20" s="22">
        <v>45289</v>
      </c>
      <c r="C20" s="23">
        <v>45289</v>
      </c>
      <c r="D20" s="24" t="s">
        <v>31</v>
      </c>
      <c r="E20" s="24" t="s">
        <v>32</v>
      </c>
      <c r="F20" s="24" t="s">
        <v>24</v>
      </c>
      <c r="G20" s="25">
        <v>4079.26</v>
      </c>
      <c r="H20" s="25">
        <f t="shared" si="0"/>
        <v>57109.64</v>
      </c>
      <c r="I20" s="26">
        <v>14</v>
      </c>
    </row>
    <row r="21" spans="2:9" ht="15.75" x14ac:dyDescent="0.25">
      <c r="B21" s="22">
        <v>45289</v>
      </c>
      <c r="C21" s="23">
        <v>45289</v>
      </c>
      <c r="D21" s="24" t="s">
        <v>33</v>
      </c>
      <c r="E21" s="24" t="s">
        <v>34</v>
      </c>
      <c r="F21" s="24" t="s">
        <v>24</v>
      </c>
      <c r="G21" s="25">
        <v>4079.26</v>
      </c>
      <c r="H21" s="25">
        <f t="shared" si="0"/>
        <v>57109.64</v>
      </c>
      <c r="I21" s="26">
        <v>14</v>
      </c>
    </row>
    <row r="22" spans="2:9" ht="15.75" x14ac:dyDescent="0.25">
      <c r="B22" s="22">
        <v>45289</v>
      </c>
      <c r="C22" s="23">
        <v>45289</v>
      </c>
      <c r="D22" s="24" t="s">
        <v>35</v>
      </c>
      <c r="E22" s="24" t="s">
        <v>36</v>
      </c>
      <c r="F22" s="24" t="s">
        <v>24</v>
      </c>
      <c r="G22" s="25">
        <v>3921.14</v>
      </c>
      <c r="H22" s="25">
        <f t="shared" si="0"/>
        <v>54895.96</v>
      </c>
      <c r="I22" s="26">
        <v>14</v>
      </c>
    </row>
    <row r="23" spans="2:9" ht="15.75" x14ac:dyDescent="0.25">
      <c r="B23" s="22">
        <v>45289</v>
      </c>
      <c r="C23" s="23">
        <v>45289</v>
      </c>
      <c r="D23" s="24" t="s">
        <v>37</v>
      </c>
      <c r="E23" s="24" t="s">
        <v>38</v>
      </c>
      <c r="F23" s="24" t="s">
        <v>24</v>
      </c>
      <c r="G23" s="25">
        <v>3921.14</v>
      </c>
      <c r="H23" s="25">
        <f t="shared" si="0"/>
        <v>62738.239999999998</v>
      </c>
      <c r="I23" s="26">
        <v>16</v>
      </c>
    </row>
    <row r="24" spans="2:9" ht="15.75" x14ac:dyDescent="0.25">
      <c r="B24" s="22">
        <v>45289</v>
      </c>
      <c r="C24" s="23">
        <v>45289</v>
      </c>
      <c r="D24" s="24" t="s">
        <v>39</v>
      </c>
      <c r="E24" s="24" t="s">
        <v>40</v>
      </c>
      <c r="F24" s="24" t="s">
        <v>24</v>
      </c>
      <c r="G24" s="25">
        <v>2719.9</v>
      </c>
      <c r="H24" s="25">
        <f t="shared" si="0"/>
        <v>54398</v>
      </c>
      <c r="I24" s="26">
        <v>20</v>
      </c>
    </row>
    <row r="25" spans="2:9" ht="15.75" x14ac:dyDescent="0.25">
      <c r="B25" s="22">
        <v>45289</v>
      </c>
      <c r="C25" s="23">
        <v>45289</v>
      </c>
      <c r="D25" s="24" t="s">
        <v>41</v>
      </c>
      <c r="E25" s="24" t="s">
        <v>42</v>
      </c>
      <c r="F25" s="24" t="s">
        <v>13</v>
      </c>
      <c r="G25" s="25">
        <v>2979.5</v>
      </c>
      <c r="H25" s="25">
        <f t="shared" si="0"/>
        <v>47672</v>
      </c>
      <c r="I25" s="26">
        <v>16</v>
      </c>
    </row>
    <row r="26" spans="2:9" ht="15.75" x14ac:dyDescent="0.25">
      <c r="B26" s="22">
        <v>45289</v>
      </c>
      <c r="C26" s="23">
        <v>45289</v>
      </c>
      <c r="D26" s="24" t="s">
        <v>43</v>
      </c>
      <c r="E26" s="24" t="s">
        <v>44</v>
      </c>
      <c r="F26" s="24" t="s">
        <v>24</v>
      </c>
      <c r="G26" s="25">
        <v>2979.5</v>
      </c>
      <c r="H26" s="25">
        <f t="shared" si="0"/>
        <v>50651.5</v>
      </c>
      <c r="I26" s="26">
        <v>17</v>
      </c>
    </row>
    <row r="27" spans="2:9" ht="15.75" x14ac:dyDescent="0.25">
      <c r="B27" s="22">
        <v>45289</v>
      </c>
      <c r="C27" s="23">
        <v>45289</v>
      </c>
      <c r="D27" s="24" t="s">
        <v>45</v>
      </c>
      <c r="E27" s="24" t="s">
        <v>46</v>
      </c>
      <c r="F27" s="24" t="s">
        <v>24</v>
      </c>
      <c r="G27" s="25">
        <v>2979.5</v>
      </c>
      <c r="H27" s="25">
        <f t="shared" si="0"/>
        <v>47672</v>
      </c>
      <c r="I27" s="26">
        <v>16</v>
      </c>
    </row>
    <row r="28" spans="2:9" ht="15.75" x14ac:dyDescent="0.25">
      <c r="B28" s="22">
        <v>45289</v>
      </c>
      <c r="C28" s="23">
        <v>45289</v>
      </c>
      <c r="D28" s="24" t="s">
        <v>47</v>
      </c>
      <c r="E28" s="24" t="s">
        <v>48</v>
      </c>
      <c r="F28" s="24" t="s">
        <v>24</v>
      </c>
      <c r="G28" s="25">
        <v>1174.0999999999999</v>
      </c>
      <c r="H28" s="25">
        <f t="shared" si="0"/>
        <v>37571.199999999997</v>
      </c>
      <c r="I28" s="26">
        <v>32</v>
      </c>
    </row>
    <row r="29" spans="2:9" ht="15.75" x14ac:dyDescent="0.25">
      <c r="B29" s="22">
        <v>45289</v>
      </c>
      <c r="C29" s="23">
        <v>45289</v>
      </c>
      <c r="D29" s="24" t="s">
        <v>49</v>
      </c>
      <c r="E29" s="24" t="s">
        <v>50</v>
      </c>
      <c r="F29" s="24" t="s">
        <v>24</v>
      </c>
      <c r="G29" s="25">
        <v>3569.9838</v>
      </c>
      <c r="H29" s="25">
        <f t="shared" si="0"/>
        <v>35699.838000000003</v>
      </c>
      <c r="I29" s="26">
        <v>10</v>
      </c>
    </row>
    <row r="30" spans="2:9" ht="15.75" x14ac:dyDescent="0.25">
      <c r="B30" s="22">
        <v>45289</v>
      </c>
      <c r="C30" s="23">
        <v>45289</v>
      </c>
      <c r="D30" s="24" t="s">
        <v>51</v>
      </c>
      <c r="E30" s="24" t="s">
        <v>52</v>
      </c>
      <c r="F30" s="24" t="s">
        <v>24</v>
      </c>
      <c r="G30" s="25">
        <v>1132.4460000000001</v>
      </c>
      <c r="H30" s="25">
        <f t="shared" si="0"/>
        <v>5662.2300000000005</v>
      </c>
      <c r="I30" s="26">
        <v>5</v>
      </c>
    </row>
    <row r="31" spans="2:9" ht="15.75" x14ac:dyDescent="0.25">
      <c r="B31" s="22">
        <v>45289</v>
      </c>
      <c r="C31" s="23">
        <v>45289</v>
      </c>
      <c r="D31" s="24" t="s">
        <v>53</v>
      </c>
      <c r="E31" s="24" t="s">
        <v>54</v>
      </c>
      <c r="F31" s="24" t="s">
        <v>24</v>
      </c>
      <c r="G31" s="25">
        <v>354</v>
      </c>
      <c r="H31" s="25">
        <f t="shared" si="0"/>
        <v>1770</v>
      </c>
      <c r="I31" s="26">
        <v>5</v>
      </c>
    </row>
    <row r="32" spans="2:9" ht="15.75" x14ac:dyDescent="0.25">
      <c r="B32" s="22">
        <v>45289</v>
      </c>
      <c r="C32" s="23">
        <v>45289</v>
      </c>
      <c r="D32" s="24" t="s">
        <v>55</v>
      </c>
      <c r="E32" s="24" t="s">
        <v>56</v>
      </c>
      <c r="F32" s="24" t="s">
        <v>24</v>
      </c>
      <c r="G32" s="25">
        <v>432.02160000000003</v>
      </c>
      <c r="H32" s="25">
        <f t="shared" si="0"/>
        <v>4320.2160000000003</v>
      </c>
      <c r="I32" s="26">
        <v>10</v>
      </c>
    </row>
    <row r="33" spans="2:9" ht="15.75" x14ac:dyDescent="0.25">
      <c r="B33" s="22">
        <v>45289</v>
      </c>
      <c r="C33" s="23">
        <v>45289</v>
      </c>
      <c r="D33" s="24" t="s">
        <v>57</v>
      </c>
      <c r="E33" s="24" t="s">
        <v>58</v>
      </c>
      <c r="F33" s="24" t="s">
        <v>24</v>
      </c>
      <c r="G33" s="25">
        <v>437.99239999999998</v>
      </c>
      <c r="H33" s="25">
        <f t="shared" si="0"/>
        <v>2189.962</v>
      </c>
      <c r="I33" s="26">
        <v>5</v>
      </c>
    </row>
    <row r="34" spans="2:9" ht="15.75" x14ac:dyDescent="0.25">
      <c r="B34" s="22">
        <v>45289</v>
      </c>
      <c r="C34" s="23">
        <v>45289</v>
      </c>
      <c r="D34" s="24" t="s">
        <v>59</v>
      </c>
      <c r="E34" s="24" t="s">
        <v>60</v>
      </c>
      <c r="F34" s="24" t="s">
        <v>24</v>
      </c>
      <c r="G34" s="25">
        <v>153.4</v>
      </c>
      <c r="H34" s="25">
        <f t="shared" si="0"/>
        <v>1073.8</v>
      </c>
      <c r="I34" s="26">
        <v>7</v>
      </c>
    </row>
    <row r="35" spans="2:9" ht="15.75" x14ac:dyDescent="0.25">
      <c r="B35" s="22">
        <v>45289</v>
      </c>
      <c r="C35" s="23">
        <v>45289</v>
      </c>
      <c r="D35" s="24" t="s">
        <v>61</v>
      </c>
      <c r="E35" s="24" t="s">
        <v>62</v>
      </c>
      <c r="F35" s="24" t="s">
        <v>24</v>
      </c>
      <c r="G35" s="25">
        <v>141.6</v>
      </c>
      <c r="H35" s="25">
        <f t="shared" si="0"/>
        <v>991.19999999999993</v>
      </c>
      <c r="I35" s="26">
        <v>7</v>
      </c>
    </row>
    <row r="36" spans="2:9" ht="15.75" x14ac:dyDescent="0.25">
      <c r="B36" s="22">
        <v>45289</v>
      </c>
      <c r="C36" s="23">
        <v>45289</v>
      </c>
      <c r="D36" s="24" t="s">
        <v>63</v>
      </c>
      <c r="E36" s="24" t="s">
        <v>64</v>
      </c>
      <c r="F36" s="24" t="s">
        <v>24</v>
      </c>
      <c r="G36" s="25">
        <v>1180</v>
      </c>
      <c r="H36" s="25">
        <f t="shared" si="0"/>
        <v>1180</v>
      </c>
      <c r="I36" s="26">
        <v>1</v>
      </c>
    </row>
    <row r="37" spans="2:9" ht="15.75" x14ac:dyDescent="0.25">
      <c r="B37" s="22">
        <v>45289</v>
      </c>
      <c r="C37" s="23">
        <v>45289</v>
      </c>
      <c r="D37" s="24" t="s">
        <v>65</v>
      </c>
      <c r="E37" s="24" t="s">
        <v>66</v>
      </c>
      <c r="F37" s="24" t="s">
        <v>24</v>
      </c>
      <c r="G37" s="25">
        <v>177</v>
      </c>
      <c r="H37" s="25">
        <f t="shared" si="0"/>
        <v>177</v>
      </c>
      <c r="I37" s="26">
        <v>1</v>
      </c>
    </row>
    <row r="38" spans="2:9" ht="15.75" x14ac:dyDescent="0.25">
      <c r="B38" s="22">
        <v>45289</v>
      </c>
      <c r="C38" s="23">
        <v>45289</v>
      </c>
      <c r="D38" s="24" t="s">
        <v>67</v>
      </c>
      <c r="E38" s="24" t="s">
        <v>68</v>
      </c>
      <c r="F38" s="24" t="s">
        <v>24</v>
      </c>
      <c r="G38" s="25">
        <v>59</v>
      </c>
      <c r="H38" s="25">
        <f t="shared" si="0"/>
        <v>236</v>
      </c>
      <c r="I38" s="26">
        <v>4</v>
      </c>
    </row>
    <row r="39" spans="2:9" ht="15.75" x14ac:dyDescent="0.25">
      <c r="B39" s="22">
        <v>45289</v>
      </c>
      <c r="C39" s="23">
        <v>45289</v>
      </c>
      <c r="D39" s="24" t="s">
        <v>69</v>
      </c>
      <c r="E39" s="24" t="s">
        <v>70</v>
      </c>
      <c r="F39" s="24" t="s">
        <v>24</v>
      </c>
      <c r="G39" s="25">
        <v>2124</v>
      </c>
      <c r="H39" s="25">
        <f t="shared" si="0"/>
        <v>2124</v>
      </c>
      <c r="I39" s="26">
        <v>1</v>
      </c>
    </row>
    <row r="40" spans="2:9" ht="15.75" x14ac:dyDescent="0.25">
      <c r="B40" s="22">
        <v>45289</v>
      </c>
      <c r="C40" s="23">
        <v>45289</v>
      </c>
      <c r="D40" s="24" t="s">
        <v>71</v>
      </c>
      <c r="E40" s="24" t="s">
        <v>72</v>
      </c>
      <c r="F40" s="24" t="s">
        <v>24</v>
      </c>
      <c r="G40" s="25">
        <v>944</v>
      </c>
      <c r="H40" s="25">
        <f t="shared" si="0"/>
        <v>944</v>
      </c>
      <c r="I40" s="26">
        <v>1</v>
      </c>
    </row>
    <row r="41" spans="2:9" ht="15.75" x14ac:dyDescent="0.25">
      <c r="B41" s="22">
        <v>45289</v>
      </c>
      <c r="C41" s="23">
        <v>45289</v>
      </c>
      <c r="D41" s="24" t="s">
        <v>73</v>
      </c>
      <c r="E41" s="24" t="s">
        <v>74</v>
      </c>
      <c r="F41" s="24" t="s">
        <v>24</v>
      </c>
      <c r="G41" s="25">
        <v>330.51800000000003</v>
      </c>
      <c r="H41" s="25">
        <f t="shared" si="0"/>
        <v>661.03600000000006</v>
      </c>
      <c r="I41" s="26">
        <v>2</v>
      </c>
    </row>
    <row r="42" spans="2:9" ht="15.75" x14ac:dyDescent="0.25">
      <c r="B42" s="22">
        <v>45289</v>
      </c>
      <c r="C42" s="23">
        <v>45289</v>
      </c>
      <c r="D42" s="24" t="s">
        <v>75</v>
      </c>
      <c r="E42" s="24" t="s">
        <v>76</v>
      </c>
      <c r="F42" s="24" t="s">
        <v>13</v>
      </c>
      <c r="G42" s="25">
        <v>10030</v>
      </c>
      <c r="H42" s="25">
        <f t="shared" si="0"/>
        <v>10030</v>
      </c>
      <c r="I42" s="26">
        <v>1</v>
      </c>
    </row>
    <row r="43" spans="2:9" ht="15.75" x14ac:dyDescent="0.25">
      <c r="B43" s="22">
        <v>45289</v>
      </c>
      <c r="C43" s="23">
        <v>45289</v>
      </c>
      <c r="D43" s="24" t="s">
        <v>77</v>
      </c>
      <c r="E43" s="24" t="s">
        <v>78</v>
      </c>
      <c r="F43" s="24" t="s">
        <v>24</v>
      </c>
      <c r="G43" s="25">
        <v>3921.14</v>
      </c>
      <c r="H43" s="25">
        <f t="shared" si="0"/>
        <v>70580.52</v>
      </c>
      <c r="I43" s="26">
        <v>18</v>
      </c>
    </row>
    <row r="44" spans="2:9" ht="15.75" x14ac:dyDescent="0.25">
      <c r="B44" s="22">
        <v>45289</v>
      </c>
      <c r="C44" s="23">
        <v>45289</v>
      </c>
      <c r="D44" s="24" t="s">
        <v>79</v>
      </c>
      <c r="E44" s="24" t="s">
        <v>80</v>
      </c>
      <c r="F44" s="24" t="s">
        <v>24</v>
      </c>
      <c r="G44" s="25">
        <v>5310</v>
      </c>
      <c r="H44" s="25">
        <f t="shared" si="0"/>
        <v>10620</v>
      </c>
      <c r="I44" s="26">
        <v>2</v>
      </c>
    </row>
    <row r="45" spans="2:9" ht="15.75" x14ac:dyDescent="0.25">
      <c r="B45" s="22">
        <v>45289</v>
      </c>
      <c r="C45" s="23">
        <v>45289</v>
      </c>
      <c r="D45" s="24" t="s">
        <v>81</v>
      </c>
      <c r="E45" s="24" t="s">
        <v>82</v>
      </c>
      <c r="F45" s="24" t="s">
        <v>24</v>
      </c>
      <c r="G45" s="25">
        <v>4130</v>
      </c>
      <c r="H45" s="25">
        <f t="shared" si="0"/>
        <v>8260</v>
      </c>
      <c r="I45" s="26">
        <v>2</v>
      </c>
    </row>
    <row r="46" spans="2:9" ht="15.75" x14ac:dyDescent="0.25">
      <c r="B46" s="22">
        <v>45289</v>
      </c>
      <c r="C46" s="23">
        <v>45289</v>
      </c>
      <c r="D46" s="24" t="s">
        <v>83</v>
      </c>
      <c r="E46" s="24" t="s">
        <v>84</v>
      </c>
      <c r="F46" s="24" t="s">
        <v>24</v>
      </c>
      <c r="G46" s="25">
        <v>12012.22</v>
      </c>
      <c r="H46" s="25">
        <f t="shared" si="0"/>
        <v>84085.54</v>
      </c>
      <c r="I46" s="26">
        <v>7</v>
      </c>
    </row>
    <row r="47" spans="2:9" ht="15.75" x14ac:dyDescent="0.25">
      <c r="B47" s="22">
        <v>45289</v>
      </c>
      <c r="C47" s="23">
        <v>45289</v>
      </c>
      <c r="D47" s="24" t="s">
        <v>85</v>
      </c>
      <c r="E47" s="24" t="s">
        <v>86</v>
      </c>
      <c r="F47" s="24" t="s">
        <v>24</v>
      </c>
      <c r="G47" s="25">
        <v>4739.25</v>
      </c>
      <c r="H47" s="25">
        <f t="shared" si="0"/>
        <v>42653.25</v>
      </c>
      <c r="I47" s="26">
        <v>9</v>
      </c>
    </row>
    <row r="48" spans="2:9" ht="15.75" x14ac:dyDescent="0.25">
      <c r="B48" s="22">
        <v>45289</v>
      </c>
      <c r="C48" s="23">
        <v>45289</v>
      </c>
      <c r="D48" s="24" t="s">
        <v>87</v>
      </c>
      <c r="E48" s="24" t="s">
        <v>88</v>
      </c>
      <c r="F48" s="24" t="s">
        <v>24</v>
      </c>
      <c r="G48" s="25">
        <v>118</v>
      </c>
      <c r="H48" s="25">
        <f t="shared" si="0"/>
        <v>3894</v>
      </c>
      <c r="I48" s="26">
        <v>33</v>
      </c>
    </row>
    <row r="49" spans="2:9" ht="15.75" x14ac:dyDescent="0.25">
      <c r="B49" s="22">
        <v>45289</v>
      </c>
      <c r="C49" s="23">
        <v>45289</v>
      </c>
      <c r="D49" s="24" t="s">
        <v>89</v>
      </c>
      <c r="E49" s="24" t="s">
        <v>90</v>
      </c>
      <c r="F49" s="24" t="s">
        <v>24</v>
      </c>
      <c r="G49" s="25">
        <v>118</v>
      </c>
      <c r="H49" s="25">
        <f t="shared" si="0"/>
        <v>5664</v>
      </c>
      <c r="I49" s="26">
        <v>48</v>
      </c>
    </row>
    <row r="50" spans="2:9" ht="15.75" x14ac:dyDescent="0.25">
      <c r="B50" s="22">
        <v>45289</v>
      </c>
      <c r="C50" s="23">
        <v>45289</v>
      </c>
      <c r="D50" s="24" t="s">
        <v>91</v>
      </c>
      <c r="E50" s="24" t="s">
        <v>92</v>
      </c>
      <c r="F50" s="24" t="s">
        <v>24</v>
      </c>
      <c r="G50" s="25">
        <v>318.60000000000002</v>
      </c>
      <c r="H50" s="25">
        <f t="shared" si="0"/>
        <v>3186</v>
      </c>
      <c r="I50" s="26">
        <v>10</v>
      </c>
    </row>
    <row r="51" spans="2:9" ht="15.75" x14ac:dyDescent="0.25">
      <c r="B51" s="22">
        <v>45289</v>
      </c>
      <c r="C51" s="23">
        <v>45289</v>
      </c>
      <c r="D51" s="24" t="s">
        <v>93</v>
      </c>
      <c r="E51" s="24" t="s">
        <v>94</v>
      </c>
      <c r="F51" s="24" t="s">
        <v>24</v>
      </c>
      <c r="G51" s="25">
        <v>722.16</v>
      </c>
      <c r="H51" s="25">
        <f t="shared" si="0"/>
        <v>20942.64</v>
      </c>
      <c r="I51" s="26">
        <v>29</v>
      </c>
    </row>
    <row r="52" spans="2:9" ht="15.75" x14ac:dyDescent="0.25">
      <c r="B52" s="22">
        <v>45289</v>
      </c>
      <c r="C52" s="23">
        <v>45289</v>
      </c>
      <c r="D52" s="24" t="s">
        <v>95</v>
      </c>
      <c r="E52" s="24" t="s">
        <v>96</v>
      </c>
      <c r="F52" s="24" t="s">
        <v>24</v>
      </c>
      <c r="G52" s="25">
        <v>397.65999999999997</v>
      </c>
      <c r="H52" s="25">
        <f t="shared" si="0"/>
        <v>11134.48</v>
      </c>
      <c r="I52" s="26">
        <v>28</v>
      </c>
    </row>
    <row r="53" spans="2:9" ht="15.75" x14ac:dyDescent="0.25">
      <c r="B53" s="22">
        <v>45289</v>
      </c>
      <c r="C53" s="23">
        <v>45289</v>
      </c>
      <c r="D53" s="24" t="s">
        <v>97</v>
      </c>
      <c r="E53" s="24" t="s">
        <v>98</v>
      </c>
      <c r="F53" s="24" t="s">
        <v>24</v>
      </c>
      <c r="G53" s="25">
        <v>1121</v>
      </c>
      <c r="H53" s="25">
        <f t="shared" si="0"/>
        <v>2242</v>
      </c>
      <c r="I53" s="26">
        <v>2</v>
      </c>
    </row>
    <row r="54" spans="2:9" ht="15.75" x14ac:dyDescent="0.25">
      <c r="B54" s="22">
        <v>45289</v>
      </c>
      <c r="C54" s="23">
        <v>45289</v>
      </c>
      <c r="D54" s="24" t="s">
        <v>99</v>
      </c>
      <c r="E54" s="24" t="s">
        <v>100</v>
      </c>
      <c r="F54" s="24" t="s">
        <v>24</v>
      </c>
      <c r="G54" s="25">
        <v>731.29320000000007</v>
      </c>
      <c r="H54" s="25">
        <f t="shared" si="0"/>
        <v>48996.644400000005</v>
      </c>
      <c r="I54" s="26">
        <v>67</v>
      </c>
    </row>
    <row r="55" spans="2:9" ht="15.75" x14ac:dyDescent="0.25">
      <c r="B55" s="22">
        <v>45289</v>
      </c>
      <c r="C55" s="23">
        <v>45289</v>
      </c>
      <c r="D55" s="24" t="s">
        <v>101</v>
      </c>
      <c r="E55" s="24" t="s">
        <v>102</v>
      </c>
      <c r="F55" s="24" t="s">
        <v>24</v>
      </c>
      <c r="G55" s="25">
        <v>731.29320000000007</v>
      </c>
      <c r="H55" s="25">
        <f t="shared" si="0"/>
        <v>47534.058000000005</v>
      </c>
      <c r="I55" s="26">
        <v>65</v>
      </c>
    </row>
    <row r="56" spans="2:9" ht="15.75" x14ac:dyDescent="0.25">
      <c r="B56" s="22">
        <v>45289</v>
      </c>
      <c r="C56" s="23">
        <v>45289</v>
      </c>
      <c r="D56" s="24" t="s">
        <v>103</v>
      </c>
      <c r="E56" s="24" t="s">
        <v>104</v>
      </c>
      <c r="F56" s="24" t="s">
        <v>24</v>
      </c>
      <c r="G56" s="25">
        <v>531</v>
      </c>
      <c r="H56" s="25">
        <f t="shared" si="0"/>
        <v>34515</v>
      </c>
      <c r="I56" s="26">
        <v>65</v>
      </c>
    </row>
    <row r="57" spans="2:9" ht="15.75" x14ac:dyDescent="0.25">
      <c r="B57" s="22">
        <v>45289</v>
      </c>
      <c r="C57" s="23">
        <v>45289</v>
      </c>
      <c r="D57" s="24" t="s">
        <v>105</v>
      </c>
      <c r="E57" s="24" t="s">
        <v>106</v>
      </c>
      <c r="F57" s="24" t="s">
        <v>24</v>
      </c>
      <c r="G57" s="25">
        <v>4956</v>
      </c>
      <c r="H57" s="25">
        <f t="shared" si="0"/>
        <v>19824</v>
      </c>
      <c r="I57" s="26">
        <v>4</v>
      </c>
    </row>
    <row r="58" spans="2:9" ht="15.75" x14ac:dyDescent="0.25">
      <c r="B58" s="22">
        <v>45289</v>
      </c>
      <c r="C58" s="23">
        <v>45289</v>
      </c>
      <c r="D58" s="24" t="s">
        <v>107</v>
      </c>
      <c r="E58" s="24" t="s">
        <v>108</v>
      </c>
      <c r="F58" s="24" t="s">
        <v>24</v>
      </c>
      <c r="G58" s="25">
        <v>1680.0014000000001</v>
      </c>
      <c r="H58" s="25">
        <f t="shared" si="0"/>
        <v>3360.0028000000002</v>
      </c>
      <c r="I58" s="26">
        <v>2</v>
      </c>
    </row>
    <row r="59" spans="2:9" ht="15.75" x14ac:dyDescent="0.25">
      <c r="B59" s="22">
        <v>45289</v>
      </c>
      <c r="C59" s="23">
        <v>45289</v>
      </c>
      <c r="D59" s="24" t="s">
        <v>109</v>
      </c>
      <c r="E59" s="24" t="s">
        <v>110</v>
      </c>
      <c r="F59" s="24" t="s">
        <v>24</v>
      </c>
      <c r="G59" s="25">
        <v>9204</v>
      </c>
      <c r="H59" s="25">
        <f t="shared" si="0"/>
        <v>92040</v>
      </c>
      <c r="I59" s="26">
        <v>10</v>
      </c>
    </row>
    <row r="60" spans="2:9" ht="15.75" x14ac:dyDescent="0.25">
      <c r="B60" s="22">
        <v>45289</v>
      </c>
      <c r="C60" s="23">
        <v>45289</v>
      </c>
      <c r="D60" s="24" t="s">
        <v>111</v>
      </c>
      <c r="E60" s="24" t="s">
        <v>112</v>
      </c>
      <c r="F60" s="24" t="s">
        <v>24</v>
      </c>
      <c r="G60" s="25">
        <v>9204</v>
      </c>
      <c r="H60" s="25">
        <f t="shared" si="0"/>
        <v>9204</v>
      </c>
      <c r="I60" s="26">
        <v>1</v>
      </c>
    </row>
    <row r="61" spans="2:9" ht="15.75" x14ac:dyDescent="0.25">
      <c r="B61" s="22">
        <v>45289</v>
      </c>
      <c r="C61" s="23">
        <v>45289</v>
      </c>
      <c r="D61" s="24" t="s">
        <v>113</v>
      </c>
      <c r="E61" s="24" t="s">
        <v>114</v>
      </c>
      <c r="F61" s="24" t="s">
        <v>115</v>
      </c>
      <c r="G61" s="25">
        <v>263.68279999999999</v>
      </c>
      <c r="H61" s="25">
        <f t="shared" si="0"/>
        <v>263.68279999999999</v>
      </c>
      <c r="I61" s="26">
        <v>1</v>
      </c>
    </row>
    <row r="62" spans="2:9" ht="15.75" x14ac:dyDescent="0.25">
      <c r="B62" s="22">
        <v>45289</v>
      </c>
      <c r="C62" s="23">
        <v>45289</v>
      </c>
      <c r="D62" s="24" t="s">
        <v>116</v>
      </c>
      <c r="E62" s="24" t="s">
        <v>117</v>
      </c>
      <c r="F62" s="24" t="s">
        <v>115</v>
      </c>
      <c r="G62" s="25">
        <v>1357</v>
      </c>
      <c r="H62" s="25">
        <f t="shared" si="0"/>
        <v>149270</v>
      </c>
      <c r="I62" s="26">
        <v>110</v>
      </c>
    </row>
    <row r="63" spans="2:9" ht="15.75" x14ac:dyDescent="0.25">
      <c r="B63" s="22">
        <v>45289</v>
      </c>
      <c r="C63" s="23">
        <v>45289</v>
      </c>
      <c r="D63" s="24" t="s">
        <v>118</v>
      </c>
      <c r="E63" s="24" t="s">
        <v>119</v>
      </c>
      <c r="F63" s="24" t="s">
        <v>115</v>
      </c>
      <c r="G63" s="25">
        <v>1357</v>
      </c>
      <c r="H63" s="25">
        <f t="shared" si="0"/>
        <v>50209</v>
      </c>
      <c r="I63" s="26">
        <v>37</v>
      </c>
    </row>
    <row r="64" spans="2:9" ht="15.75" x14ac:dyDescent="0.25">
      <c r="B64" s="22">
        <v>45289</v>
      </c>
      <c r="C64" s="23">
        <v>45289</v>
      </c>
      <c r="D64" s="24" t="s">
        <v>120</v>
      </c>
      <c r="E64" s="24" t="s">
        <v>121</v>
      </c>
      <c r="F64" s="24" t="s">
        <v>13</v>
      </c>
      <c r="G64" s="25">
        <v>472</v>
      </c>
      <c r="H64" s="25">
        <f t="shared" si="0"/>
        <v>23600</v>
      </c>
      <c r="I64" s="26">
        <v>50</v>
      </c>
    </row>
    <row r="65" spans="2:9" ht="15.75" x14ac:dyDescent="0.25">
      <c r="B65" s="22">
        <v>45289</v>
      </c>
      <c r="C65" s="23">
        <v>45289</v>
      </c>
      <c r="D65" s="24" t="s">
        <v>122</v>
      </c>
      <c r="E65" s="24" t="s">
        <v>123</v>
      </c>
      <c r="F65" s="24" t="s">
        <v>13</v>
      </c>
      <c r="G65" s="25">
        <v>107.08500000000001</v>
      </c>
      <c r="H65" s="25">
        <f t="shared" si="0"/>
        <v>2141.7000000000003</v>
      </c>
      <c r="I65" s="26">
        <v>20</v>
      </c>
    </row>
    <row r="66" spans="2:9" ht="15.75" x14ac:dyDescent="0.25">
      <c r="B66" s="22">
        <v>45289</v>
      </c>
      <c r="C66" s="23">
        <v>45289</v>
      </c>
      <c r="D66" s="24" t="s">
        <v>124</v>
      </c>
      <c r="E66" s="24" t="s">
        <v>125</v>
      </c>
      <c r="F66" s="24" t="s">
        <v>24</v>
      </c>
      <c r="G66" s="25">
        <v>90.364400000000003</v>
      </c>
      <c r="H66" s="25">
        <f t="shared" si="0"/>
        <v>722.91520000000003</v>
      </c>
      <c r="I66" s="26">
        <v>8</v>
      </c>
    </row>
    <row r="67" spans="2:9" ht="15.75" x14ac:dyDescent="0.25">
      <c r="B67" s="22">
        <v>45289</v>
      </c>
      <c r="C67" s="23">
        <v>45289</v>
      </c>
      <c r="D67" s="24" t="s">
        <v>126</v>
      </c>
      <c r="E67" s="24" t="s">
        <v>127</v>
      </c>
      <c r="F67" s="24" t="s">
        <v>24</v>
      </c>
      <c r="G67" s="25">
        <v>90.364400000000003</v>
      </c>
      <c r="H67" s="25">
        <f t="shared" si="0"/>
        <v>2078.3812000000003</v>
      </c>
      <c r="I67" s="26">
        <v>23</v>
      </c>
    </row>
    <row r="68" spans="2:9" ht="15.75" x14ac:dyDescent="0.25">
      <c r="B68" s="22">
        <v>45289</v>
      </c>
      <c r="C68" s="23">
        <v>45289</v>
      </c>
      <c r="D68" s="24" t="s">
        <v>128</v>
      </c>
      <c r="E68" s="24" t="s">
        <v>129</v>
      </c>
      <c r="F68" s="24" t="s">
        <v>24</v>
      </c>
      <c r="G68" s="25">
        <v>113.285664</v>
      </c>
      <c r="H68" s="25">
        <f t="shared" si="0"/>
        <v>1019.570976</v>
      </c>
      <c r="I68" s="26">
        <v>9</v>
      </c>
    </row>
    <row r="69" spans="2:9" ht="15.75" x14ac:dyDescent="0.25">
      <c r="B69" s="22">
        <v>45289</v>
      </c>
      <c r="C69" s="23">
        <v>45289</v>
      </c>
      <c r="D69" s="24" t="s">
        <v>130</v>
      </c>
      <c r="E69" s="24" t="s">
        <v>131</v>
      </c>
      <c r="F69" s="24" t="s">
        <v>24</v>
      </c>
      <c r="G69" s="25">
        <v>12.98</v>
      </c>
      <c r="H69" s="25">
        <f t="shared" si="0"/>
        <v>12707.42</v>
      </c>
      <c r="I69" s="26">
        <v>979</v>
      </c>
    </row>
    <row r="70" spans="2:9" ht="15.75" x14ac:dyDescent="0.25">
      <c r="B70" s="22">
        <v>45289</v>
      </c>
      <c r="C70" s="23">
        <v>45289</v>
      </c>
      <c r="D70" s="24" t="s">
        <v>132</v>
      </c>
      <c r="E70" s="24" t="s">
        <v>133</v>
      </c>
      <c r="F70" s="24" t="s">
        <v>24</v>
      </c>
      <c r="G70" s="25">
        <v>444.86</v>
      </c>
      <c r="H70" s="25">
        <f t="shared" si="0"/>
        <v>5338.32</v>
      </c>
      <c r="I70" s="26">
        <v>12</v>
      </c>
    </row>
    <row r="71" spans="2:9" ht="15.75" x14ac:dyDescent="0.25">
      <c r="B71" s="22">
        <v>45289</v>
      </c>
      <c r="C71" s="23">
        <v>45289</v>
      </c>
      <c r="D71" s="24" t="s">
        <v>134</v>
      </c>
      <c r="E71" s="24" t="s">
        <v>135</v>
      </c>
      <c r="F71" s="24" t="s">
        <v>24</v>
      </c>
      <c r="G71" s="25">
        <v>330.4</v>
      </c>
      <c r="H71" s="25">
        <f t="shared" si="0"/>
        <v>1321.6</v>
      </c>
      <c r="I71" s="26">
        <v>4</v>
      </c>
    </row>
    <row r="72" spans="2:9" ht="15.75" x14ac:dyDescent="0.25">
      <c r="B72" s="22">
        <v>45289</v>
      </c>
      <c r="C72" s="23">
        <v>45289</v>
      </c>
      <c r="D72" s="24" t="s">
        <v>136</v>
      </c>
      <c r="E72" s="24" t="s">
        <v>137</v>
      </c>
      <c r="F72" s="24" t="s">
        <v>24</v>
      </c>
      <c r="G72" s="25">
        <v>18.23808</v>
      </c>
      <c r="H72" s="25">
        <f t="shared" si="0"/>
        <v>109.42848000000001</v>
      </c>
      <c r="I72" s="26">
        <v>6</v>
      </c>
    </row>
    <row r="73" spans="2:9" ht="15.75" x14ac:dyDescent="0.25">
      <c r="B73" s="22">
        <v>45289</v>
      </c>
      <c r="C73" s="23">
        <v>45289</v>
      </c>
      <c r="D73" s="24" t="s">
        <v>138</v>
      </c>
      <c r="E73" s="24" t="s">
        <v>139</v>
      </c>
      <c r="F73" s="24" t="s">
        <v>24</v>
      </c>
      <c r="G73" s="25">
        <v>1999.4156</v>
      </c>
      <c r="H73" s="25">
        <f t="shared" si="0"/>
        <v>3998.8312000000001</v>
      </c>
      <c r="I73" s="26">
        <v>2</v>
      </c>
    </row>
    <row r="74" spans="2:9" ht="15.75" x14ac:dyDescent="0.25">
      <c r="B74" s="22">
        <v>45289</v>
      </c>
      <c r="C74" s="23">
        <v>45289</v>
      </c>
      <c r="D74" s="24" t="s">
        <v>140</v>
      </c>
      <c r="E74" s="24" t="s">
        <v>141</v>
      </c>
      <c r="F74" s="24" t="s">
        <v>24</v>
      </c>
      <c r="G74" s="25">
        <v>343.38</v>
      </c>
      <c r="H74" s="25">
        <f t="shared" si="0"/>
        <v>119152.86</v>
      </c>
      <c r="I74" s="26">
        <v>347</v>
      </c>
    </row>
    <row r="75" spans="2:9" ht="15.75" x14ac:dyDescent="0.25">
      <c r="B75" s="22">
        <v>45289</v>
      </c>
      <c r="C75" s="23">
        <v>45289</v>
      </c>
      <c r="D75" s="24" t="s">
        <v>142</v>
      </c>
      <c r="E75" s="24" t="s">
        <v>143</v>
      </c>
      <c r="F75" s="24" t="s">
        <v>13</v>
      </c>
      <c r="G75" s="25">
        <v>1543.19928</v>
      </c>
      <c r="H75" s="25">
        <f t="shared" si="0"/>
        <v>20061.590640000002</v>
      </c>
      <c r="I75" s="26">
        <v>13</v>
      </c>
    </row>
    <row r="76" spans="2:9" ht="15.75" x14ac:dyDescent="0.25">
      <c r="B76" s="22">
        <v>45289</v>
      </c>
      <c r="C76" s="23">
        <v>45289</v>
      </c>
      <c r="D76" s="24" t="s">
        <v>144</v>
      </c>
      <c r="E76" s="24" t="s">
        <v>145</v>
      </c>
      <c r="F76" s="24" t="s">
        <v>146</v>
      </c>
      <c r="G76" s="25">
        <v>7715.9964</v>
      </c>
      <c r="H76" s="25">
        <f t="shared" si="0"/>
        <v>200615.90640000001</v>
      </c>
      <c r="I76" s="26">
        <v>26</v>
      </c>
    </row>
    <row r="77" spans="2:9" ht="15.75" x14ac:dyDescent="0.25">
      <c r="B77" s="22">
        <v>45289</v>
      </c>
      <c r="C77" s="23">
        <v>45289</v>
      </c>
      <c r="D77" s="24" t="s">
        <v>147</v>
      </c>
      <c r="E77" s="24" t="s">
        <v>148</v>
      </c>
      <c r="F77" s="24" t="s">
        <v>13</v>
      </c>
      <c r="G77" s="25">
        <v>1543.19928</v>
      </c>
      <c r="H77" s="25">
        <f t="shared" si="0"/>
        <v>10802.39496</v>
      </c>
      <c r="I77" s="26">
        <v>7</v>
      </c>
    </row>
    <row r="78" spans="2:9" ht="15.75" x14ac:dyDescent="0.25">
      <c r="B78" s="22">
        <v>45289</v>
      </c>
      <c r="C78" s="23">
        <v>45289</v>
      </c>
      <c r="D78" s="24" t="s">
        <v>149</v>
      </c>
      <c r="E78" s="24" t="s">
        <v>150</v>
      </c>
      <c r="F78" s="24" t="s">
        <v>13</v>
      </c>
      <c r="G78" s="25">
        <v>1543.19928</v>
      </c>
      <c r="H78" s="25">
        <f t="shared" si="0"/>
        <v>148147.13088000001</v>
      </c>
      <c r="I78" s="26">
        <v>96</v>
      </c>
    </row>
    <row r="79" spans="2:9" ht="15.75" x14ac:dyDescent="0.25">
      <c r="B79" s="22">
        <v>45289</v>
      </c>
      <c r="C79" s="23">
        <v>45289</v>
      </c>
      <c r="D79" s="24" t="s">
        <v>151</v>
      </c>
      <c r="E79" s="24" t="s">
        <v>152</v>
      </c>
      <c r="F79" s="24" t="s">
        <v>146</v>
      </c>
      <c r="G79" s="25">
        <v>7715.9964</v>
      </c>
      <c r="H79" s="25">
        <f t="shared" ref="H79:H142" si="1">+I79*G79</f>
        <v>7715.9964</v>
      </c>
      <c r="I79" s="26">
        <v>1</v>
      </c>
    </row>
    <row r="80" spans="2:9" ht="15.75" x14ac:dyDescent="0.25">
      <c r="B80" s="22">
        <v>45289</v>
      </c>
      <c r="C80" s="23">
        <v>45289</v>
      </c>
      <c r="D80" s="24" t="s">
        <v>153</v>
      </c>
      <c r="E80" s="24" t="s">
        <v>154</v>
      </c>
      <c r="F80" s="24" t="s">
        <v>146</v>
      </c>
      <c r="G80" s="25">
        <v>7715.9964</v>
      </c>
      <c r="H80" s="25">
        <f t="shared" si="1"/>
        <v>92591.9568</v>
      </c>
      <c r="I80" s="26">
        <v>12</v>
      </c>
    </row>
    <row r="81" spans="2:9" ht="15.75" x14ac:dyDescent="0.25">
      <c r="B81" s="22">
        <v>45289</v>
      </c>
      <c r="C81" s="23">
        <v>45289</v>
      </c>
      <c r="D81" s="24" t="s">
        <v>155</v>
      </c>
      <c r="E81" s="24" t="s">
        <v>156</v>
      </c>
      <c r="F81" s="24" t="s">
        <v>146</v>
      </c>
      <c r="G81" s="25">
        <v>7715.9964</v>
      </c>
      <c r="H81" s="25">
        <f t="shared" si="1"/>
        <v>61727.9712</v>
      </c>
      <c r="I81" s="26">
        <v>8</v>
      </c>
    </row>
    <row r="82" spans="2:9" ht="15.75" x14ac:dyDescent="0.25">
      <c r="B82" s="22">
        <v>45289</v>
      </c>
      <c r="C82" s="23">
        <v>45289</v>
      </c>
      <c r="D82" s="24" t="s">
        <v>157</v>
      </c>
      <c r="E82" s="24" t="s">
        <v>158</v>
      </c>
      <c r="F82" s="24" t="s">
        <v>146</v>
      </c>
      <c r="G82" s="25">
        <v>7715.9964</v>
      </c>
      <c r="H82" s="25">
        <f t="shared" si="1"/>
        <v>154319.92800000001</v>
      </c>
      <c r="I82" s="26">
        <v>20</v>
      </c>
    </row>
    <row r="83" spans="2:9" ht="15.75" x14ac:dyDescent="0.25">
      <c r="B83" s="22">
        <v>45289</v>
      </c>
      <c r="C83" s="23">
        <v>45289</v>
      </c>
      <c r="D83" s="24" t="s">
        <v>159</v>
      </c>
      <c r="E83" s="24" t="s">
        <v>160</v>
      </c>
      <c r="F83" s="24" t="s">
        <v>24</v>
      </c>
      <c r="G83" s="25">
        <v>3262.7000000000007</v>
      </c>
      <c r="H83" s="25">
        <f t="shared" si="1"/>
        <v>3262.7000000000007</v>
      </c>
      <c r="I83" s="26">
        <v>1</v>
      </c>
    </row>
    <row r="84" spans="2:9" ht="15.75" x14ac:dyDescent="0.25">
      <c r="B84" s="22">
        <v>45289</v>
      </c>
      <c r="C84" s="23">
        <v>45289</v>
      </c>
      <c r="D84" s="24" t="s">
        <v>161</v>
      </c>
      <c r="E84" s="24" t="s">
        <v>162</v>
      </c>
      <c r="F84" s="24" t="s">
        <v>24</v>
      </c>
      <c r="G84" s="25">
        <v>3528.2</v>
      </c>
      <c r="H84" s="25">
        <f t="shared" si="1"/>
        <v>14112.8</v>
      </c>
      <c r="I84" s="26">
        <v>4</v>
      </c>
    </row>
    <row r="85" spans="2:9" ht="15.75" x14ac:dyDescent="0.25">
      <c r="B85" s="22">
        <v>45289</v>
      </c>
      <c r="C85" s="23">
        <v>45289</v>
      </c>
      <c r="D85" s="24" t="s">
        <v>163</v>
      </c>
      <c r="E85" s="24" t="s">
        <v>164</v>
      </c>
      <c r="F85" s="24" t="s">
        <v>24</v>
      </c>
      <c r="G85" s="25">
        <v>1425.5934000000002</v>
      </c>
      <c r="H85" s="25">
        <f t="shared" si="1"/>
        <v>208136.63640000002</v>
      </c>
      <c r="I85" s="26">
        <v>146</v>
      </c>
    </row>
    <row r="86" spans="2:9" ht="15.75" x14ac:dyDescent="0.25">
      <c r="B86" s="22">
        <v>45289</v>
      </c>
      <c r="C86" s="23">
        <v>45289</v>
      </c>
      <c r="D86" s="24" t="s">
        <v>165</v>
      </c>
      <c r="E86" s="24" t="s">
        <v>166</v>
      </c>
      <c r="F86" s="24" t="s">
        <v>24</v>
      </c>
      <c r="G86" s="25">
        <v>1654.95</v>
      </c>
      <c r="H86" s="25">
        <f t="shared" si="1"/>
        <v>33099</v>
      </c>
      <c r="I86" s="26">
        <v>20</v>
      </c>
    </row>
    <row r="87" spans="2:9" ht="15.75" x14ac:dyDescent="0.25">
      <c r="B87" s="22">
        <v>45289</v>
      </c>
      <c r="C87" s="23">
        <v>45289</v>
      </c>
      <c r="D87" s="24" t="s">
        <v>167</v>
      </c>
      <c r="E87" s="24" t="s">
        <v>168</v>
      </c>
      <c r="F87" s="24" t="s">
        <v>24</v>
      </c>
      <c r="G87" s="25">
        <v>53.1</v>
      </c>
      <c r="H87" s="25">
        <f t="shared" si="1"/>
        <v>424.8</v>
      </c>
      <c r="I87" s="26">
        <v>8</v>
      </c>
    </row>
    <row r="88" spans="2:9" ht="15.75" x14ac:dyDescent="0.25">
      <c r="B88" s="22">
        <v>45289</v>
      </c>
      <c r="C88" s="23">
        <v>45289</v>
      </c>
      <c r="D88" s="24" t="s">
        <v>169</v>
      </c>
      <c r="E88" s="24" t="s">
        <v>170</v>
      </c>
      <c r="F88" s="24" t="s">
        <v>24</v>
      </c>
      <c r="G88" s="25">
        <v>86.317000000000007</v>
      </c>
      <c r="H88" s="25">
        <f t="shared" si="1"/>
        <v>107033.08000000002</v>
      </c>
      <c r="I88" s="26">
        <v>1240</v>
      </c>
    </row>
    <row r="89" spans="2:9" ht="15.75" x14ac:dyDescent="0.25">
      <c r="B89" s="22">
        <v>45289</v>
      </c>
      <c r="C89" s="23">
        <v>45289</v>
      </c>
      <c r="D89" s="24" t="s">
        <v>171</v>
      </c>
      <c r="E89" s="24" t="s">
        <v>172</v>
      </c>
      <c r="F89" s="24" t="s">
        <v>24</v>
      </c>
      <c r="G89" s="25">
        <v>82.694400000000002</v>
      </c>
      <c r="H89" s="25">
        <f t="shared" si="1"/>
        <v>4134.72</v>
      </c>
      <c r="I89" s="26">
        <v>50</v>
      </c>
    </row>
    <row r="90" spans="2:9" ht="15.75" x14ac:dyDescent="0.25">
      <c r="B90" s="22">
        <v>45289</v>
      </c>
      <c r="C90" s="23">
        <v>45289</v>
      </c>
      <c r="D90" s="24" t="s">
        <v>173</v>
      </c>
      <c r="E90" s="24" t="s">
        <v>174</v>
      </c>
      <c r="F90" s="24" t="s">
        <v>24</v>
      </c>
      <c r="G90" s="25">
        <v>108.33580000000001</v>
      </c>
      <c r="H90" s="25">
        <f t="shared" si="1"/>
        <v>2600.0592000000001</v>
      </c>
      <c r="I90" s="26">
        <v>24</v>
      </c>
    </row>
    <row r="91" spans="2:9" ht="15.75" x14ac:dyDescent="0.25">
      <c r="B91" s="22">
        <v>45289</v>
      </c>
      <c r="C91" s="23">
        <v>45289</v>
      </c>
      <c r="D91" s="24" t="s">
        <v>175</v>
      </c>
      <c r="E91" s="24" t="s">
        <v>176</v>
      </c>
      <c r="F91" s="24" t="s">
        <v>24</v>
      </c>
      <c r="G91" s="25">
        <v>120.36</v>
      </c>
      <c r="H91" s="25">
        <f t="shared" si="1"/>
        <v>30090</v>
      </c>
      <c r="I91" s="26">
        <v>250</v>
      </c>
    </row>
    <row r="92" spans="2:9" ht="15.75" x14ac:dyDescent="0.25">
      <c r="B92" s="22">
        <v>45289</v>
      </c>
      <c r="C92" s="23">
        <v>45289</v>
      </c>
      <c r="D92" s="24" t="s">
        <v>177</v>
      </c>
      <c r="E92" s="24" t="s">
        <v>178</v>
      </c>
      <c r="F92" s="24" t="s">
        <v>24</v>
      </c>
      <c r="G92" s="25">
        <v>111.59259999999999</v>
      </c>
      <c r="H92" s="25">
        <f t="shared" si="1"/>
        <v>33477.78</v>
      </c>
      <c r="I92" s="26">
        <v>300</v>
      </c>
    </row>
    <row r="93" spans="2:9" ht="15.75" x14ac:dyDescent="0.25">
      <c r="B93" s="22">
        <v>45289</v>
      </c>
      <c r="C93" s="23">
        <v>45289</v>
      </c>
      <c r="D93" s="24" t="s">
        <v>179</v>
      </c>
      <c r="E93" s="24" t="s">
        <v>180</v>
      </c>
      <c r="F93" s="24" t="s">
        <v>24</v>
      </c>
      <c r="G93" s="25">
        <v>70.8</v>
      </c>
      <c r="H93" s="25">
        <f t="shared" si="1"/>
        <v>283.2</v>
      </c>
      <c r="I93" s="26">
        <v>4</v>
      </c>
    </row>
    <row r="94" spans="2:9" ht="15.75" x14ac:dyDescent="0.25">
      <c r="B94" s="22">
        <v>45289</v>
      </c>
      <c r="C94" s="23">
        <v>45289</v>
      </c>
      <c r="D94" s="24" t="s">
        <v>181</v>
      </c>
      <c r="E94" s="24" t="s">
        <v>182</v>
      </c>
      <c r="F94" s="24" t="s">
        <v>24</v>
      </c>
      <c r="G94" s="25">
        <v>2984.6200000000003</v>
      </c>
      <c r="H94" s="25">
        <f t="shared" si="1"/>
        <v>47753.920000000006</v>
      </c>
      <c r="I94" s="26">
        <v>16</v>
      </c>
    </row>
    <row r="95" spans="2:9" ht="15.75" x14ac:dyDescent="0.25">
      <c r="B95" s="22">
        <v>45289</v>
      </c>
      <c r="C95" s="23">
        <v>45289</v>
      </c>
      <c r="D95" s="24" t="s">
        <v>183</v>
      </c>
      <c r="E95" s="24" t="s">
        <v>184</v>
      </c>
      <c r="F95" s="24" t="s">
        <v>24</v>
      </c>
      <c r="G95" s="25">
        <v>4263.34</v>
      </c>
      <c r="H95" s="25">
        <f t="shared" si="1"/>
        <v>144953.56</v>
      </c>
      <c r="I95" s="26">
        <v>34</v>
      </c>
    </row>
    <row r="96" spans="2:9" ht="15.75" x14ac:dyDescent="0.25">
      <c r="B96" s="22">
        <v>45289</v>
      </c>
      <c r="C96" s="23">
        <v>45289</v>
      </c>
      <c r="D96" s="24" t="s">
        <v>185</v>
      </c>
      <c r="E96" s="24" t="s">
        <v>186</v>
      </c>
      <c r="F96" s="24" t="s">
        <v>24</v>
      </c>
      <c r="G96" s="25">
        <v>2984.6200000000003</v>
      </c>
      <c r="H96" s="25">
        <f t="shared" si="1"/>
        <v>71630.880000000005</v>
      </c>
      <c r="I96" s="26">
        <v>24</v>
      </c>
    </row>
    <row r="97" spans="2:9" ht="15.75" x14ac:dyDescent="0.25">
      <c r="B97" s="22">
        <v>45289</v>
      </c>
      <c r="C97" s="23">
        <v>45289</v>
      </c>
      <c r="D97" s="24" t="s">
        <v>187</v>
      </c>
      <c r="E97" s="24" t="s">
        <v>188</v>
      </c>
      <c r="F97" s="24" t="s">
        <v>24</v>
      </c>
      <c r="G97" s="25">
        <v>3458.58</v>
      </c>
      <c r="H97" s="25">
        <f t="shared" si="1"/>
        <v>117591.72</v>
      </c>
      <c r="I97" s="26">
        <v>34</v>
      </c>
    </row>
    <row r="98" spans="2:9" ht="15.75" x14ac:dyDescent="0.25">
      <c r="B98" s="22">
        <v>45289</v>
      </c>
      <c r="C98" s="23">
        <v>45289</v>
      </c>
      <c r="D98" s="24" t="s">
        <v>189</v>
      </c>
      <c r="E98" s="24" t="s">
        <v>190</v>
      </c>
      <c r="F98" s="24" t="s">
        <v>24</v>
      </c>
      <c r="G98" s="25">
        <v>4079.26</v>
      </c>
      <c r="H98" s="25">
        <f t="shared" si="1"/>
        <v>101981.5</v>
      </c>
      <c r="I98" s="26">
        <v>25</v>
      </c>
    </row>
    <row r="99" spans="2:9" ht="15.75" x14ac:dyDescent="0.25">
      <c r="B99" s="22">
        <v>45289</v>
      </c>
      <c r="C99" s="23">
        <v>45289</v>
      </c>
      <c r="D99" s="24" t="s">
        <v>191</v>
      </c>
      <c r="E99" s="24" t="s">
        <v>192</v>
      </c>
      <c r="F99" s="24" t="s">
        <v>24</v>
      </c>
      <c r="G99" s="25">
        <v>4079.26</v>
      </c>
      <c r="H99" s="25">
        <f t="shared" si="1"/>
        <v>114219.28</v>
      </c>
      <c r="I99" s="26">
        <v>28</v>
      </c>
    </row>
    <row r="100" spans="2:9" ht="15.75" x14ac:dyDescent="0.25">
      <c r="B100" s="22">
        <v>45289</v>
      </c>
      <c r="C100" s="23">
        <v>45289</v>
      </c>
      <c r="D100" s="24" t="s">
        <v>193</v>
      </c>
      <c r="E100" s="24" t="s">
        <v>194</v>
      </c>
      <c r="F100" s="24" t="s">
        <v>24</v>
      </c>
      <c r="G100" s="25">
        <v>4079.26</v>
      </c>
      <c r="H100" s="25">
        <f t="shared" si="1"/>
        <v>101981.5</v>
      </c>
      <c r="I100" s="26">
        <v>25</v>
      </c>
    </row>
    <row r="101" spans="2:9" ht="15.75" x14ac:dyDescent="0.25">
      <c r="B101" s="22">
        <v>45289</v>
      </c>
      <c r="C101" s="23">
        <v>45289</v>
      </c>
      <c r="D101" s="24" t="s">
        <v>195</v>
      </c>
      <c r="E101" s="24" t="s">
        <v>196</v>
      </c>
      <c r="F101" s="24" t="s">
        <v>24</v>
      </c>
      <c r="G101" s="25">
        <v>3067.6342</v>
      </c>
      <c r="H101" s="25">
        <f t="shared" si="1"/>
        <v>18405.805199999999</v>
      </c>
      <c r="I101" s="26">
        <v>6</v>
      </c>
    </row>
    <row r="102" spans="2:9" ht="15.75" x14ac:dyDescent="0.25">
      <c r="B102" s="22">
        <v>45289</v>
      </c>
      <c r="C102" s="23">
        <v>45289</v>
      </c>
      <c r="D102" s="24" t="s">
        <v>197</v>
      </c>
      <c r="E102" s="24" t="s">
        <v>198</v>
      </c>
      <c r="F102" s="24" t="s">
        <v>24</v>
      </c>
      <c r="G102" s="25">
        <v>3763.02</v>
      </c>
      <c r="H102" s="25">
        <f t="shared" si="1"/>
        <v>63971.34</v>
      </c>
      <c r="I102" s="26">
        <v>17</v>
      </c>
    </row>
    <row r="103" spans="2:9" ht="15.75" x14ac:dyDescent="0.25">
      <c r="B103" s="22">
        <v>45289</v>
      </c>
      <c r="C103" s="23">
        <v>45289</v>
      </c>
      <c r="D103" s="24" t="s">
        <v>199</v>
      </c>
      <c r="E103" s="24" t="s">
        <v>200</v>
      </c>
      <c r="F103" s="24" t="s">
        <v>24</v>
      </c>
      <c r="G103" s="25">
        <v>3763.02</v>
      </c>
      <c r="H103" s="25">
        <f t="shared" si="1"/>
        <v>75260.399999999994</v>
      </c>
      <c r="I103" s="26">
        <v>20</v>
      </c>
    </row>
    <row r="104" spans="2:9" ht="15.75" x14ac:dyDescent="0.25">
      <c r="B104" s="22">
        <v>45289</v>
      </c>
      <c r="C104" s="23">
        <v>45289</v>
      </c>
      <c r="D104" s="24" t="s">
        <v>201</v>
      </c>
      <c r="E104" s="24" t="s">
        <v>202</v>
      </c>
      <c r="F104" s="24" t="s">
        <v>24</v>
      </c>
      <c r="G104" s="25">
        <v>3921.14</v>
      </c>
      <c r="H104" s="25">
        <f t="shared" si="1"/>
        <v>105870.78</v>
      </c>
      <c r="I104" s="26">
        <v>27</v>
      </c>
    </row>
    <row r="105" spans="2:9" ht="15.75" x14ac:dyDescent="0.25">
      <c r="B105" s="22">
        <v>45289</v>
      </c>
      <c r="C105" s="23">
        <v>45289</v>
      </c>
      <c r="D105" s="24" t="s">
        <v>203</v>
      </c>
      <c r="E105" s="24" t="s">
        <v>204</v>
      </c>
      <c r="F105" s="24" t="s">
        <v>24</v>
      </c>
      <c r="G105" s="25">
        <v>3763.02</v>
      </c>
      <c r="H105" s="25">
        <f t="shared" si="1"/>
        <v>101601.54</v>
      </c>
      <c r="I105" s="26">
        <v>27</v>
      </c>
    </row>
    <row r="106" spans="2:9" ht="15.75" x14ac:dyDescent="0.25">
      <c r="B106" s="22">
        <v>45289</v>
      </c>
      <c r="C106" s="23">
        <v>45289</v>
      </c>
      <c r="D106" s="24" t="s">
        <v>205</v>
      </c>
      <c r="E106" s="24" t="s">
        <v>206</v>
      </c>
      <c r="F106" s="24" t="s">
        <v>24</v>
      </c>
      <c r="G106" s="25">
        <v>5488.77</v>
      </c>
      <c r="H106" s="25">
        <f t="shared" si="1"/>
        <v>115264.17000000001</v>
      </c>
      <c r="I106" s="26">
        <v>21</v>
      </c>
    </row>
    <row r="107" spans="2:9" ht="15.75" x14ac:dyDescent="0.25">
      <c r="B107" s="22">
        <v>45289</v>
      </c>
      <c r="C107" s="23">
        <v>45289</v>
      </c>
      <c r="D107" s="24" t="s">
        <v>207</v>
      </c>
      <c r="E107" s="24" t="s">
        <v>208</v>
      </c>
      <c r="F107" s="24" t="s">
        <v>24</v>
      </c>
      <c r="G107" s="25">
        <v>5488.77</v>
      </c>
      <c r="H107" s="25">
        <f t="shared" si="1"/>
        <v>71354.010000000009</v>
      </c>
      <c r="I107" s="26">
        <v>13</v>
      </c>
    </row>
    <row r="108" spans="2:9" ht="15.75" x14ac:dyDescent="0.25">
      <c r="B108" s="22">
        <v>45289</v>
      </c>
      <c r="C108" s="23">
        <v>45289</v>
      </c>
      <c r="D108" s="24" t="s">
        <v>209</v>
      </c>
      <c r="E108" s="24" t="s">
        <v>210</v>
      </c>
      <c r="F108" s="24" t="s">
        <v>24</v>
      </c>
      <c r="G108" s="25">
        <v>5488.77</v>
      </c>
      <c r="H108" s="25">
        <f t="shared" si="1"/>
        <v>98797.860000000015</v>
      </c>
      <c r="I108" s="26">
        <v>18</v>
      </c>
    </row>
    <row r="109" spans="2:9" ht="15.75" x14ac:dyDescent="0.25">
      <c r="B109" s="22">
        <v>45289</v>
      </c>
      <c r="C109" s="23">
        <v>45289</v>
      </c>
      <c r="D109" s="24" t="s">
        <v>211</v>
      </c>
      <c r="E109" s="24" t="s">
        <v>212</v>
      </c>
      <c r="F109" s="24" t="s">
        <v>24</v>
      </c>
      <c r="G109" s="25">
        <v>3351.2</v>
      </c>
      <c r="H109" s="25">
        <f t="shared" si="1"/>
        <v>107238.39999999999</v>
      </c>
      <c r="I109" s="26">
        <v>32</v>
      </c>
    </row>
    <row r="110" spans="2:9" ht="15.75" x14ac:dyDescent="0.25">
      <c r="B110" s="22">
        <v>45289</v>
      </c>
      <c r="C110" s="23">
        <v>45289</v>
      </c>
      <c r="D110" s="24" t="s">
        <v>213</v>
      </c>
      <c r="E110" s="24" t="s">
        <v>214</v>
      </c>
      <c r="F110" s="24" t="s">
        <v>24</v>
      </c>
      <c r="G110" s="25">
        <v>2719.9</v>
      </c>
      <c r="H110" s="25">
        <f t="shared" si="1"/>
        <v>122395.5</v>
      </c>
      <c r="I110" s="26">
        <v>45</v>
      </c>
    </row>
    <row r="111" spans="2:9" ht="15.75" x14ac:dyDescent="0.25">
      <c r="B111" s="22">
        <v>45289</v>
      </c>
      <c r="C111" s="23">
        <v>45289</v>
      </c>
      <c r="D111" s="24" t="s">
        <v>215</v>
      </c>
      <c r="E111" s="24" t="s">
        <v>216</v>
      </c>
      <c r="F111" s="24" t="s">
        <v>24</v>
      </c>
      <c r="G111" s="25">
        <v>2979.5</v>
      </c>
      <c r="H111" s="25">
        <f t="shared" si="1"/>
        <v>134077.5</v>
      </c>
      <c r="I111" s="26">
        <v>45</v>
      </c>
    </row>
    <row r="112" spans="2:9" ht="15.75" x14ac:dyDescent="0.25">
      <c r="B112" s="22">
        <v>45289</v>
      </c>
      <c r="C112" s="23">
        <v>45289</v>
      </c>
      <c r="D112" s="24" t="s">
        <v>217</v>
      </c>
      <c r="E112" s="24" t="s">
        <v>218</v>
      </c>
      <c r="F112" s="24" t="s">
        <v>24</v>
      </c>
      <c r="G112" s="25">
        <v>3067.6342</v>
      </c>
      <c r="H112" s="25">
        <f t="shared" si="1"/>
        <v>88961.391799999998</v>
      </c>
      <c r="I112" s="26">
        <v>29</v>
      </c>
    </row>
    <row r="113" spans="2:9" ht="15.75" x14ac:dyDescent="0.25">
      <c r="B113" s="22">
        <v>45289</v>
      </c>
      <c r="C113" s="23">
        <v>45289</v>
      </c>
      <c r="D113" s="24" t="s">
        <v>219</v>
      </c>
      <c r="E113" s="24" t="s">
        <v>220</v>
      </c>
      <c r="F113" s="24" t="s">
        <v>24</v>
      </c>
      <c r="G113" s="25">
        <v>3067.6342</v>
      </c>
      <c r="H113" s="25">
        <f t="shared" si="1"/>
        <v>110434.8312</v>
      </c>
      <c r="I113" s="26">
        <v>36</v>
      </c>
    </row>
    <row r="114" spans="2:9" ht="15.75" x14ac:dyDescent="0.25">
      <c r="B114" s="22">
        <v>45289</v>
      </c>
      <c r="C114" s="23">
        <v>45289</v>
      </c>
      <c r="D114" s="24" t="s">
        <v>221</v>
      </c>
      <c r="E114" s="24" t="s">
        <v>222</v>
      </c>
      <c r="F114" s="24" t="s">
        <v>24</v>
      </c>
      <c r="G114" s="25">
        <v>221.84</v>
      </c>
      <c r="H114" s="25">
        <f t="shared" si="1"/>
        <v>220287.12</v>
      </c>
      <c r="I114" s="26">
        <v>993</v>
      </c>
    </row>
    <row r="115" spans="2:9" ht="15.75" x14ac:dyDescent="0.25">
      <c r="B115" s="22">
        <v>45289</v>
      </c>
      <c r="C115" s="23">
        <v>45289</v>
      </c>
      <c r="D115" s="24" t="s">
        <v>223</v>
      </c>
      <c r="E115" s="24" t="s">
        <v>224</v>
      </c>
      <c r="F115" s="24" t="s">
        <v>24</v>
      </c>
      <c r="G115" s="25">
        <v>377.01</v>
      </c>
      <c r="H115" s="25">
        <f t="shared" si="1"/>
        <v>567400.04999999993</v>
      </c>
      <c r="I115" s="26">
        <v>1505</v>
      </c>
    </row>
    <row r="116" spans="2:9" ht="15.75" x14ac:dyDescent="0.25">
      <c r="B116" s="22">
        <v>45289</v>
      </c>
      <c r="C116" s="23">
        <v>45289</v>
      </c>
      <c r="D116" s="24" t="s">
        <v>225</v>
      </c>
      <c r="E116" s="24" t="s">
        <v>226</v>
      </c>
      <c r="F116" s="24" t="s">
        <v>24</v>
      </c>
      <c r="G116" s="25">
        <v>377.01</v>
      </c>
      <c r="H116" s="25">
        <f t="shared" si="1"/>
        <v>419989.14</v>
      </c>
      <c r="I116" s="26">
        <v>1114</v>
      </c>
    </row>
    <row r="117" spans="2:9" ht="15.75" x14ac:dyDescent="0.25">
      <c r="B117" s="22">
        <v>45289</v>
      </c>
      <c r="C117" s="23">
        <v>45289</v>
      </c>
      <c r="D117" s="24" t="s">
        <v>227</v>
      </c>
      <c r="E117" s="24" t="s">
        <v>228</v>
      </c>
      <c r="F117" s="24" t="s">
        <v>24</v>
      </c>
      <c r="G117" s="25">
        <v>336.3</v>
      </c>
      <c r="H117" s="25">
        <f t="shared" si="1"/>
        <v>74322.3</v>
      </c>
      <c r="I117" s="26">
        <v>221</v>
      </c>
    </row>
    <row r="118" spans="2:9" ht="15.75" x14ac:dyDescent="0.25">
      <c r="B118" s="22">
        <v>45289</v>
      </c>
      <c r="C118" s="23">
        <v>45289</v>
      </c>
      <c r="D118" s="24" t="s">
        <v>229</v>
      </c>
      <c r="E118" s="24" t="s">
        <v>230</v>
      </c>
      <c r="F118" s="24" t="s">
        <v>24</v>
      </c>
      <c r="G118" s="25">
        <v>377.01</v>
      </c>
      <c r="H118" s="25">
        <f t="shared" si="1"/>
        <v>65976.75</v>
      </c>
      <c r="I118" s="26">
        <v>175</v>
      </c>
    </row>
    <row r="119" spans="2:9" ht="15.75" x14ac:dyDescent="0.25">
      <c r="B119" s="22">
        <v>45289</v>
      </c>
      <c r="C119" s="23">
        <v>45289</v>
      </c>
      <c r="D119" s="24" t="s">
        <v>231</v>
      </c>
      <c r="E119" s="24" t="s">
        <v>232</v>
      </c>
      <c r="F119" s="24" t="s">
        <v>24</v>
      </c>
      <c r="G119" s="25">
        <v>336.3</v>
      </c>
      <c r="H119" s="25">
        <f t="shared" si="1"/>
        <v>248189.4</v>
      </c>
      <c r="I119" s="26">
        <v>738</v>
      </c>
    </row>
    <row r="120" spans="2:9" ht="15.75" x14ac:dyDescent="0.25">
      <c r="B120" s="22">
        <v>45289</v>
      </c>
      <c r="C120" s="23">
        <v>45289</v>
      </c>
      <c r="D120" s="24" t="s">
        <v>233</v>
      </c>
      <c r="E120" s="24" t="s">
        <v>234</v>
      </c>
      <c r="F120" s="24" t="s">
        <v>24</v>
      </c>
      <c r="G120" s="25">
        <v>377.01</v>
      </c>
      <c r="H120" s="25">
        <f t="shared" si="1"/>
        <v>1470339</v>
      </c>
      <c r="I120" s="26">
        <v>3900</v>
      </c>
    </row>
    <row r="121" spans="2:9" ht="15.75" x14ac:dyDescent="0.25">
      <c r="B121" s="22">
        <v>45289</v>
      </c>
      <c r="C121" s="23">
        <v>45289</v>
      </c>
      <c r="D121" s="24" t="s">
        <v>235</v>
      </c>
      <c r="E121" s="24" t="s">
        <v>236</v>
      </c>
      <c r="F121" s="24" t="s">
        <v>24</v>
      </c>
      <c r="G121" s="25">
        <v>306.8</v>
      </c>
      <c r="H121" s="25">
        <f t="shared" si="1"/>
        <v>24544</v>
      </c>
      <c r="I121" s="26">
        <v>80</v>
      </c>
    </row>
    <row r="122" spans="2:9" ht="15.75" x14ac:dyDescent="0.25">
      <c r="B122" s="22">
        <v>45289</v>
      </c>
      <c r="C122" s="23">
        <v>45289</v>
      </c>
      <c r="D122" s="24" t="s">
        <v>237</v>
      </c>
      <c r="E122" s="24" t="s">
        <v>238</v>
      </c>
      <c r="F122" s="24" t="s">
        <v>24</v>
      </c>
      <c r="G122" s="25">
        <v>12.98</v>
      </c>
      <c r="H122" s="25">
        <f t="shared" si="1"/>
        <v>3439.7000000000003</v>
      </c>
      <c r="I122" s="26">
        <v>265</v>
      </c>
    </row>
    <row r="123" spans="2:9" ht="15.75" x14ac:dyDescent="0.25">
      <c r="B123" s="22">
        <v>45289</v>
      </c>
      <c r="C123" s="23">
        <v>45289</v>
      </c>
      <c r="D123" s="24" t="s">
        <v>239</v>
      </c>
      <c r="E123" s="24" t="s">
        <v>240</v>
      </c>
      <c r="F123" s="24" t="s">
        <v>24</v>
      </c>
      <c r="G123" s="25">
        <v>17.7</v>
      </c>
      <c r="H123" s="25">
        <f t="shared" si="1"/>
        <v>108872.7</v>
      </c>
      <c r="I123" s="26">
        <v>6151</v>
      </c>
    </row>
    <row r="124" spans="2:9" ht="15.75" x14ac:dyDescent="0.25">
      <c r="B124" s="22">
        <v>45289</v>
      </c>
      <c r="C124" s="23">
        <v>45289</v>
      </c>
      <c r="D124" s="24" t="s">
        <v>241</v>
      </c>
      <c r="E124" s="24" t="s">
        <v>242</v>
      </c>
      <c r="F124" s="24" t="s">
        <v>243</v>
      </c>
      <c r="G124" s="25">
        <v>826</v>
      </c>
      <c r="H124" s="25">
        <f t="shared" si="1"/>
        <v>1168048.2520000001</v>
      </c>
      <c r="I124" s="26">
        <f>1414102/1000</f>
        <v>1414.1020000000001</v>
      </c>
    </row>
    <row r="125" spans="2:9" ht="15.75" x14ac:dyDescent="0.25">
      <c r="B125" s="22">
        <v>45289</v>
      </c>
      <c r="C125" s="23">
        <v>45289</v>
      </c>
      <c r="D125" s="24" t="s">
        <v>241</v>
      </c>
      <c r="E125" s="24" t="s">
        <v>242</v>
      </c>
      <c r="F125" s="24" t="s">
        <v>244</v>
      </c>
      <c r="G125" s="25">
        <v>20.65</v>
      </c>
      <c r="H125" s="25">
        <f t="shared" si="1"/>
        <v>29036.006300000001</v>
      </c>
      <c r="I125" s="26">
        <f>1406102/1000</f>
        <v>1406.1020000000001</v>
      </c>
    </row>
    <row r="126" spans="2:9" ht="15.75" x14ac:dyDescent="0.25">
      <c r="B126" s="22">
        <v>45289</v>
      </c>
      <c r="C126" s="23">
        <v>45289</v>
      </c>
      <c r="D126" s="24" t="s">
        <v>241</v>
      </c>
      <c r="E126" s="24" t="s">
        <v>242</v>
      </c>
      <c r="F126" s="24" t="s">
        <v>245</v>
      </c>
      <c r="G126" s="25">
        <v>826</v>
      </c>
      <c r="H126" s="25">
        <f t="shared" si="1"/>
        <v>1161431.9920000001</v>
      </c>
      <c r="I126" s="26">
        <f>1406092/1000</f>
        <v>1406.0920000000001</v>
      </c>
    </row>
    <row r="127" spans="2:9" ht="15.75" x14ac:dyDescent="0.25">
      <c r="B127" s="22">
        <v>45289</v>
      </c>
      <c r="C127" s="23">
        <v>45289</v>
      </c>
      <c r="D127" s="24" t="s">
        <v>246</v>
      </c>
      <c r="E127" s="24" t="s">
        <v>247</v>
      </c>
      <c r="F127" s="24" t="s">
        <v>248</v>
      </c>
      <c r="G127" s="25">
        <v>2449.9985999999999</v>
      </c>
      <c r="H127" s="25">
        <f t="shared" si="1"/>
        <v>5669296.7604</v>
      </c>
      <c r="I127" s="26">
        <v>2314</v>
      </c>
    </row>
    <row r="128" spans="2:9" ht="15.75" x14ac:dyDescent="0.25">
      <c r="B128" s="22">
        <v>45289</v>
      </c>
      <c r="C128" s="23">
        <v>45289</v>
      </c>
      <c r="D128" s="24" t="s">
        <v>249</v>
      </c>
      <c r="E128" s="24" t="s">
        <v>250</v>
      </c>
      <c r="F128" s="24" t="s">
        <v>251</v>
      </c>
      <c r="G128" s="25">
        <v>90.86</v>
      </c>
      <c r="H128" s="25">
        <f t="shared" si="1"/>
        <v>36071.42</v>
      </c>
      <c r="I128" s="26">
        <v>397</v>
      </c>
    </row>
    <row r="129" spans="2:9" ht="15.75" x14ac:dyDescent="0.25">
      <c r="B129" s="22">
        <v>45289</v>
      </c>
      <c r="C129" s="23">
        <v>45289</v>
      </c>
      <c r="D129" s="24" t="s">
        <v>252</v>
      </c>
      <c r="E129" s="24" t="s">
        <v>253</v>
      </c>
      <c r="F129" s="24" t="s">
        <v>248</v>
      </c>
      <c r="G129" s="25">
        <v>368.15999999999997</v>
      </c>
      <c r="H129" s="25">
        <f t="shared" si="1"/>
        <v>181863.67679999999</v>
      </c>
      <c r="I129" s="26">
        <f>49398/100</f>
        <v>493.98</v>
      </c>
    </row>
    <row r="130" spans="2:9" ht="15.75" x14ac:dyDescent="0.25">
      <c r="B130" s="22">
        <v>45289</v>
      </c>
      <c r="C130" s="23">
        <v>45289</v>
      </c>
      <c r="D130" s="24" t="s">
        <v>252</v>
      </c>
      <c r="E130" s="24" t="s">
        <v>253</v>
      </c>
      <c r="F130" s="24" t="s">
        <v>254</v>
      </c>
      <c r="G130" s="25">
        <v>178.55759999999998</v>
      </c>
      <c r="H130" s="25">
        <f t="shared" si="1"/>
        <v>81061.579247999995</v>
      </c>
      <c r="I130" s="26">
        <f>45398/100</f>
        <v>453.98</v>
      </c>
    </row>
    <row r="131" spans="2:9" ht="15.75" x14ac:dyDescent="0.25">
      <c r="B131" s="22">
        <v>45289</v>
      </c>
      <c r="C131" s="23">
        <v>45289</v>
      </c>
      <c r="D131" s="24" t="s">
        <v>255</v>
      </c>
      <c r="E131" s="24" t="s">
        <v>256</v>
      </c>
      <c r="F131" s="24" t="s">
        <v>13</v>
      </c>
      <c r="G131" s="25">
        <v>424.8</v>
      </c>
      <c r="H131" s="25">
        <f t="shared" si="1"/>
        <v>305431.2</v>
      </c>
      <c r="I131" s="26">
        <v>719</v>
      </c>
    </row>
    <row r="132" spans="2:9" ht="15.75" x14ac:dyDescent="0.25">
      <c r="B132" s="22">
        <v>45289</v>
      </c>
      <c r="C132" s="23">
        <v>45289</v>
      </c>
      <c r="D132" s="24" t="s">
        <v>257</v>
      </c>
      <c r="E132" s="24" t="s">
        <v>258</v>
      </c>
      <c r="F132" s="24" t="s">
        <v>24</v>
      </c>
      <c r="G132" s="25">
        <v>49.363333333333337</v>
      </c>
      <c r="H132" s="25">
        <f t="shared" si="1"/>
        <v>42205.65</v>
      </c>
      <c r="I132" s="26">
        <v>855</v>
      </c>
    </row>
    <row r="133" spans="2:9" ht="15.75" x14ac:dyDescent="0.25">
      <c r="B133" s="22">
        <v>45289</v>
      </c>
      <c r="C133" s="23">
        <v>45289</v>
      </c>
      <c r="D133" s="24" t="s">
        <v>259</v>
      </c>
      <c r="E133" s="24" t="s">
        <v>260</v>
      </c>
      <c r="F133" s="24" t="s">
        <v>261</v>
      </c>
      <c r="G133" s="25">
        <v>118</v>
      </c>
      <c r="H133" s="25">
        <f t="shared" si="1"/>
        <v>412391.12</v>
      </c>
      <c r="I133" s="26">
        <f>174742/50</f>
        <v>3494.84</v>
      </c>
    </row>
    <row r="134" spans="2:9" ht="15.75" x14ac:dyDescent="0.25">
      <c r="B134" s="22">
        <v>45286</v>
      </c>
      <c r="C134" s="23">
        <v>45286</v>
      </c>
      <c r="D134" s="24" t="s">
        <v>262</v>
      </c>
      <c r="E134" s="24" t="s">
        <v>263</v>
      </c>
      <c r="F134" s="24" t="s">
        <v>24</v>
      </c>
      <c r="G134" s="25">
        <v>354</v>
      </c>
      <c r="H134" s="25">
        <f t="shared" si="1"/>
        <v>7080</v>
      </c>
      <c r="I134" s="26">
        <v>20</v>
      </c>
    </row>
    <row r="135" spans="2:9" ht="15.75" x14ac:dyDescent="0.25">
      <c r="B135" s="22">
        <v>45286</v>
      </c>
      <c r="C135" s="23">
        <v>45286</v>
      </c>
      <c r="D135" s="24" t="s">
        <v>264</v>
      </c>
      <c r="E135" s="24" t="s">
        <v>265</v>
      </c>
      <c r="F135" s="24" t="s">
        <v>24</v>
      </c>
      <c r="G135" s="25">
        <v>70.8</v>
      </c>
      <c r="H135" s="25">
        <f t="shared" si="1"/>
        <v>637.19999999999993</v>
      </c>
      <c r="I135" s="26">
        <v>9</v>
      </c>
    </row>
    <row r="136" spans="2:9" ht="15.75" x14ac:dyDescent="0.25">
      <c r="B136" s="22">
        <v>45286</v>
      </c>
      <c r="C136" s="23">
        <v>45286</v>
      </c>
      <c r="D136" s="24" t="s">
        <v>266</v>
      </c>
      <c r="E136" s="24" t="s">
        <v>267</v>
      </c>
      <c r="F136" s="24" t="s">
        <v>24</v>
      </c>
      <c r="G136" s="25">
        <v>330.51800000000003</v>
      </c>
      <c r="H136" s="25">
        <f t="shared" si="1"/>
        <v>3305.1800000000003</v>
      </c>
      <c r="I136" s="26">
        <v>10</v>
      </c>
    </row>
    <row r="137" spans="2:9" ht="15.75" x14ac:dyDescent="0.25">
      <c r="B137" s="22">
        <v>45286</v>
      </c>
      <c r="C137" s="23">
        <v>45286</v>
      </c>
      <c r="D137" s="24" t="s">
        <v>268</v>
      </c>
      <c r="E137" s="24" t="s">
        <v>269</v>
      </c>
      <c r="F137" s="24" t="s">
        <v>24</v>
      </c>
      <c r="G137" s="25">
        <v>221.98160000000001</v>
      </c>
      <c r="H137" s="25">
        <f t="shared" si="1"/>
        <v>3773.6872000000003</v>
      </c>
      <c r="I137" s="26">
        <v>17</v>
      </c>
    </row>
    <row r="138" spans="2:9" ht="15.75" x14ac:dyDescent="0.25">
      <c r="B138" s="22">
        <v>45286</v>
      </c>
      <c r="C138" s="23">
        <v>45286</v>
      </c>
      <c r="D138" s="24" t="s">
        <v>270</v>
      </c>
      <c r="E138" s="24" t="s">
        <v>271</v>
      </c>
      <c r="F138" s="24" t="s">
        <v>24</v>
      </c>
      <c r="G138" s="25">
        <v>7198</v>
      </c>
      <c r="H138" s="25">
        <f t="shared" si="1"/>
        <v>14396</v>
      </c>
      <c r="I138" s="26">
        <v>2</v>
      </c>
    </row>
    <row r="139" spans="2:9" ht="15.75" x14ac:dyDescent="0.25">
      <c r="B139" s="22">
        <v>45286</v>
      </c>
      <c r="C139" s="23">
        <v>45286</v>
      </c>
      <c r="D139" s="24" t="s">
        <v>272</v>
      </c>
      <c r="E139" s="24" t="s">
        <v>273</v>
      </c>
      <c r="F139" s="24" t="s">
        <v>24</v>
      </c>
      <c r="G139" s="25">
        <v>5900</v>
      </c>
      <c r="H139" s="25">
        <f t="shared" si="1"/>
        <v>584100</v>
      </c>
      <c r="I139" s="26">
        <v>99</v>
      </c>
    </row>
    <row r="140" spans="2:9" ht="15.75" x14ac:dyDescent="0.25">
      <c r="B140" s="22">
        <v>45286</v>
      </c>
      <c r="C140" s="23">
        <v>45286</v>
      </c>
      <c r="D140" s="24" t="s">
        <v>274</v>
      </c>
      <c r="E140" s="24" t="s">
        <v>275</v>
      </c>
      <c r="F140" s="24" t="s">
        <v>24</v>
      </c>
      <c r="G140" s="25">
        <v>754.01</v>
      </c>
      <c r="H140" s="25">
        <f t="shared" si="1"/>
        <v>49010.65</v>
      </c>
      <c r="I140" s="26">
        <v>65</v>
      </c>
    </row>
    <row r="141" spans="2:9" ht="15.75" x14ac:dyDescent="0.25">
      <c r="B141" s="22">
        <v>45286</v>
      </c>
      <c r="C141" s="23">
        <v>45286</v>
      </c>
      <c r="D141" s="24" t="s">
        <v>276</v>
      </c>
      <c r="E141" s="24" t="s">
        <v>277</v>
      </c>
      <c r="F141" s="24" t="s">
        <v>24</v>
      </c>
      <c r="G141" s="25">
        <v>194.7</v>
      </c>
      <c r="H141" s="25">
        <f t="shared" si="1"/>
        <v>58020.6</v>
      </c>
      <c r="I141" s="26">
        <v>298</v>
      </c>
    </row>
    <row r="142" spans="2:9" ht="15.75" x14ac:dyDescent="0.25">
      <c r="B142" s="22">
        <v>45286</v>
      </c>
      <c r="C142" s="23">
        <v>45286</v>
      </c>
      <c r="D142" s="24" t="s">
        <v>278</v>
      </c>
      <c r="E142" s="24" t="s">
        <v>279</v>
      </c>
      <c r="F142" s="24" t="s">
        <v>24</v>
      </c>
      <c r="G142" s="25">
        <v>306.8</v>
      </c>
      <c r="H142" s="25">
        <f t="shared" si="1"/>
        <v>1027166.4</v>
      </c>
      <c r="I142" s="26">
        <v>3348</v>
      </c>
    </row>
    <row r="143" spans="2:9" ht="15.75" x14ac:dyDescent="0.25">
      <c r="B143" s="22">
        <v>45286</v>
      </c>
      <c r="C143" s="23">
        <v>45286</v>
      </c>
      <c r="D143" s="24" t="s">
        <v>280</v>
      </c>
      <c r="E143" s="24" t="s">
        <v>281</v>
      </c>
      <c r="F143" s="24" t="s">
        <v>24</v>
      </c>
      <c r="G143" s="25">
        <v>141.6</v>
      </c>
      <c r="H143" s="25">
        <f t="shared" ref="H143:H206" si="2">+I143*G143</f>
        <v>32851.199999999997</v>
      </c>
      <c r="I143" s="26">
        <v>232</v>
      </c>
    </row>
    <row r="144" spans="2:9" ht="15.75" x14ac:dyDescent="0.25">
      <c r="B144" s="22">
        <v>45286</v>
      </c>
      <c r="C144" s="23">
        <v>45286</v>
      </c>
      <c r="D144" s="24" t="s">
        <v>282</v>
      </c>
      <c r="E144" s="24" t="s">
        <v>283</v>
      </c>
      <c r="F144" s="24" t="s">
        <v>284</v>
      </c>
      <c r="G144" s="25">
        <v>472</v>
      </c>
      <c r="H144" s="25">
        <f t="shared" si="2"/>
        <v>20296</v>
      </c>
      <c r="I144" s="26">
        <v>43</v>
      </c>
    </row>
    <row r="145" spans="2:9" ht="15.75" x14ac:dyDescent="0.25">
      <c r="B145" s="22">
        <v>45286</v>
      </c>
      <c r="C145" s="23">
        <v>45286</v>
      </c>
      <c r="D145" s="24" t="s">
        <v>285</v>
      </c>
      <c r="E145" s="24" t="s">
        <v>286</v>
      </c>
      <c r="F145" s="24" t="s">
        <v>24</v>
      </c>
      <c r="G145" s="25">
        <v>1.1399999999999999</v>
      </c>
      <c r="H145" s="25">
        <f t="shared" si="2"/>
        <v>16522.019999999997</v>
      </c>
      <c r="I145" s="26">
        <v>14493</v>
      </c>
    </row>
    <row r="146" spans="2:9" ht="15.75" x14ac:dyDescent="0.25">
      <c r="B146" s="22">
        <v>45286</v>
      </c>
      <c r="C146" s="23">
        <v>45286</v>
      </c>
      <c r="D146" s="24" t="s">
        <v>287</v>
      </c>
      <c r="E146" s="24" t="s">
        <v>288</v>
      </c>
      <c r="F146" s="24" t="s">
        <v>24</v>
      </c>
      <c r="G146" s="25">
        <v>3150</v>
      </c>
      <c r="H146" s="25">
        <f t="shared" si="2"/>
        <v>34650</v>
      </c>
      <c r="I146" s="26">
        <v>11</v>
      </c>
    </row>
    <row r="147" spans="2:9" ht="15.75" x14ac:dyDescent="0.25">
      <c r="B147" s="22">
        <v>45286</v>
      </c>
      <c r="C147" s="23">
        <v>45286</v>
      </c>
      <c r="D147" s="24" t="s">
        <v>289</v>
      </c>
      <c r="E147" s="24" t="s">
        <v>290</v>
      </c>
      <c r="F147" s="24" t="s">
        <v>24</v>
      </c>
      <c r="G147" s="25">
        <v>949.9</v>
      </c>
      <c r="H147" s="25">
        <f t="shared" si="2"/>
        <v>4749.5</v>
      </c>
      <c r="I147" s="26">
        <v>5</v>
      </c>
    </row>
    <row r="148" spans="2:9" ht="15.75" x14ac:dyDescent="0.25">
      <c r="B148" s="22">
        <v>45286</v>
      </c>
      <c r="C148" s="23">
        <v>45286</v>
      </c>
      <c r="D148" s="24" t="s">
        <v>291</v>
      </c>
      <c r="E148" s="24" t="s">
        <v>292</v>
      </c>
      <c r="F148" s="24" t="s">
        <v>24</v>
      </c>
      <c r="G148" s="25">
        <v>3262.7000000000007</v>
      </c>
      <c r="H148" s="25">
        <f t="shared" si="2"/>
        <v>6525.4000000000015</v>
      </c>
      <c r="I148" s="26">
        <v>2</v>
      </c>
    </row>
    <row r="149" spans="2:9" ht="15.75" x14ac:dyDescent="0.25">
      <c r="B149" s="22">
        <v>45286</v>
      </c>
      <c r="C149" s="23">
        <v>45286</v>
      </c>
      <c r="D149" s="24" t="s">
        <v>293</v>
      </c>
      <c r="E149" s="24" t="s">
        <v>294</v>
      </c>
      <c r="F149" s="24" t="s">
        <v>24</v>
      </c>
      <c r="G149" s="25">
        <v>4500.0007999999998</v>
      </c>
      <c r="H149" s="25">
        <f t="shared" si="2"/>
        <v>36000.006399999998</v>
      </c>
      <c r="I149" s="26">
        <v>8</v>
      </c>
    </row>
    <row r="150" spans="2:9" ht="15.75" x14ac:dyDescent="0.25">
      <c r="B150" s="22">
        <v>45286</v>
      </c>
      <c r="C150" s="23">
        <v>45286</v>
      </c>
      <c r="D150" s="24" t="s">
        <v>295</v>
      </c>
      <c r="E150" s="24" t="s">
        <v>296</v>
      </c>
      <c r="F150" s="24" t="s">
        <v>24</v>
      </c>
      <c r="G150" s="25">
        <v>4500.0007999999998</v>
      </c>
      <c r="H150" s="25">
        <f t="shared" si="2"/>
        <v>85500.015199999994</v>
      </c>
      <c r="I150" s="26">
        <v>19</v>
      </c>
    </row>
    <row r="151" spans="2:9" ht="15.75" x14ac:dyDescent="0.25">
      <c r="B151" s="22">
        <v>45286</v>
      </c>
      <c r="C151" s="23">
        <v>45286</v>
      </c>
      <c r="D151" s="24" t="s">
        <v>297</v>
      </c>
      <c r="E151" s="24" t="s">
        <v>298</v>
      </c>
      <c r="F151" s="24" t="s">
        <v>24</v>
      </c>
      <c r="G151" s="25">
        <v>4500.0007999999998</v>
      </c>
      <c r="H151" s="25">
        <f t="shared" si="2"/>
        <v>90000.016000000003</v>
      </c>
      <c r="I151" s="26">
        <v>20</v>
      </c>
    </row>
    <row r="152" spans="2:9" ht="15.75" x14ac:dyDescent="0.25">
      <c r="B152" s="22">
        <v>45286</v>
      </c>
      <c r="C152" s="23">
        <v>45286</v>
      </c>
      <c r="D152" s="24" t="s">
        <v>299</v>
      </c>
      <c r="E152" s="24" t="s">
        <v>300</v>
      </c>
      <c r="F152" s="24" t="s">
        <v>24</v>
      </c>
      <c r="G152" s="25">
        <v>4500.0007999999998</v>
      </c>
      <c r="H152" s="25">
        <f t="shared" si="2"/>
        <v>1305000.2319999998</v>
      </c>
      <c r="I152" s="26">
        <v>290</v>
      </c>
    </row>
    <row r="153" spans="2:9" ht="15.75" x14ac:dyDescent="0.25">
      <c r="B153" s="22">
        <v>45286</v>
      </c>
      <c r="C153" s="23">
        <v>45286</v>
      </c>
      <c r="D153" s="24" t="s">
        <v>301</v>
      </c>
      <c r="E153" s="24" t="s">
        <v>302</v>
      </c>
      <c r="F153" s="24" t="s">
        <v>24</v>
      </c>
      <c r="G153" s="25">
        <v>336.3</v>
      </c>
      <c r="H153" s="25">
        <f t="shared" si="2"/>
        <v>1494517.2</v>
      </c>
      <c r="I153" s="26">
        <v>4444</v>
      </c>
    </row>
    <row r="154" spans="2:9" ht="15.75" x14ac:dyDescent="0.25">
      <c r="B154" s="22">
        <v>45286</v>
      </c>
      <c r="C154" s="23">
        <v>45286</v>
      </c>
      <c r="D154" s="24" t="s">
        <v>303</v>
      </c>
      <c r="E154" s="24" t="s">
        <v>304</v>
      </c>
      <c r="F154" s="24" t="s">
        <v>24</v>
      </c>
      <c r="G154" s="25">
        <v>1134.0036</v>
      </c>
      <c r="H154" s="25">
        <f t="shared" si="2"/>
        <v>214326.68040000001</v>
      </c>
      <c r="I154" s="26">
        <v>189</v>
      </c>
    </row>
    <row r="155" spans="2:9" ht="15.75" x14ac:dyDescent="0.25">
      <c r="B155" s="22">
        <v>45286</v>
      </c>
      <c r="C155" s="23">
        <v>45286</v>
      </c>
      <c r="D155" s="24" t="s">
        <v>305</v>
      </c>
      <c r="E155" s="24" t="s">
        <v>306</v>
      </c>
      <c r="F155" s="24" t="s">
        <v>24</v>
      </c>
      <c r="G155" s="25">
        <v>2737.6</v>
      </c>
      <c r="H155" s="25">
        <f t="shared" si="2"/>
        <v>43801.599999999999</v>
      </c>
      <c r="I155" s="26">
        <v>16</v>
      </c>
    </row>
    <row r="156" spans="2:9" ht="15.75" x14ac:dyDescent="0.25">
      <c r="B156" s="22">
        <v>45286</v>
      </c>
      <c r="C156" s="23">
        <v>45286</v>
      </c>
      <c r="D156" s="24" t="s">
        <v>307</v>
      </c>
      <c r="E156" s="24" t="s">
        <v>308</v>
      </c>
      <c r="F156" s="24" t="s">
        <v>24</v>
      </c>
      <c r="G156" s="25">
        <v>834.87360000000001</v>
      </c>
      <c r="H156" s="25">
        <f t="shared" si="2"/>
        <v>82652.486399999994</v>
      </c>
      <c r="I156" s="26">
        <v>99</v>
      </c>
    </row>
    <row r="157" spans="2:9" ht="15.75" x14ac:dyDescent="0.25">
      <c r="B157" s="22">
        <v>45286</v>
      </c>
      <c r="C157" s="23">
        <v>45286</v>
      </c>
      <c r="D157" s="24" t="s">
        <v>309</v>
      </c>
      <c r="E157" s="24" t="s">
        <v>310</v>
      </c>
      <c r="F157" s="24" t="s">
        <v>284</v>
      </c>
      <c r="G157" s="25">
        <v>1440.0011999999999</v>
      </c>
      <c r="H157" s="25">
        <f t="shared" si="2"/>
        <v>21600.018</v>
      </c>
      <c r="I157" s="26">
        <v>15</v>
      </c>
    </row>
    <row r="158" spans="2:9" ht="15.75" x14ac:dyDescent="0.25">
      <c r="B158" s="22">
        <v>45286</v>
      </c>
      <c r="C158" s="23">
        <v>45286</v>
      </c>
      <c r="D158" s="24" t="s">
        <v>311</v>
      </c>
      <c r="E158" s="24" t="s">
        <v>312</v>
      </c>
      <c r="F158" s="24" t="s">
        <v>24</v>
      </c>
      <c r="G158" s="25">
        <v>3.54</v>
      </c>
      <c r="H158" s="25">
        <f t="shared" si="2"/>
        <v>13098</v>
      </c>
      <c r="I158" s="26">
        <v>3700</v>
      </c>
    </row>
    <row r="159" spans="2:9" ht="15.75" x14ac:dyDescent="0.25">
      <c r="B159" s="22">
        <v>45286</v>
      </c>
      <c r="C159" s="23">
        <v>45286</v>
      </c>
      <c r="D159" s="24" t="s">
        <v>313</v>
      </c>
      <c r="E159" s="24" t="s">
        <v>314</v>
      </c>
      <c r="F159" s="24" t="s">
        <v>24</v>
      </c>
      <c r="G159" s="25">
        <v>82.6</v>
      </c>
      <c r="H159" s="25">
        <f t="shared" si="2"/>
        <v>16520</v>
      </c>
      <c r="I159" s="26">
        <v>200</v>
      </c>
    </row>
    <row r="160" spans="2:9" ht="15.75" x14ac:dyDescent="0.25">
      <c r="B160" s="22">
        <v>45286</v>
      </c>
      <c r="C160" s="23">
        <v>45286</v>
      </c>
      <c r="D160" s="24" t="s">
        <v>315</v>
      </c>
      <c r="E160" s="24" t="s">
        <v>316</v>
      </c>
      <c r="F160" s="24" t="s">
        <v>24</v>
      </c>
      <c r="G160" s="25">
        <v>5802.1308000000008</v>
      </c>
      <c r="H160" s="25">
        <f t="shared" si="2"/>
        <v>145053.27000000002</v>
      </c>
      <c r="I160" s="26">
        <v>25</v>
      </c>
    </row>
    <row r="161" spans="2:9" ht="15.75" x14ac:dyDescent="0.25">
      <c r="B161" s="22">
        <v>45286</v>
      </c>
      <c r="C161" s="23">
        <v>45286</v>
      </c>
      <c r="D161" s="24" t="s">
        <v>317</v>
      </c>
      <c r="E161" s="24" t="s">
        <v>318</v>
      </c>
      <c r="F161" s="24" t="s">
        <v>24</v>
      </c>
      <c r="G161" s="25">
        <v>377.01</v>
      </c>
      <c r="H161" s="25">
        <f t="shared" si="2"/>
        <v>355143.42</v>
      </c>
      <c r="I161" s="26">
        <v>942</v>
      </c>
    </row>
    <row r="162" spans="2:9" ht="15.75" x14ac:dyDescent="0.25">
      <c r="B162" s="22">
        <v>45286</v>
      </c>
      <c r="C162" s="23">
        <v>45286</v>
      </c>
      <c r="D162" s="24" t="s">
        <v>319</v>
      </c>
      <c r="E162" s="24" t="s">
        <v>320</v>
      </c>
      <c r="F162" s="24" t="s">
        <v>24</v>
      </c>
      <c r="G162" s="25">
        <v>2.36</v>
      </c>
      <c r="H162" s="25">
        <f t="shared" si="2"/>
        <v>472</v>
      </c>
      <c r="I162" s="26">
        <v>200</v>
      </c>
    </row>
    <row r="163" spans="2:9" ht="15.75" x14ac:dyDescent="0.25">
      <c r="B163" s="22">
        <v>45286</v>
      </c>
      <c r="C163" s="23">
        <v>45286</v>
      </c>
      <c r="D163" s="24" t="s">
        <v>321</v>
      </c>
      <c r="E163" s="24" t="s">
        <v>322</v>
      </c>
      <c r="F163" s="24" t="s">
        <v>24</v>
      </c>
      <c r="G163" s="25">
        <v>3.54</v>
      </c>
      <c r="H163" s="25">
        <f t="shared" si="2"/>
        <v>10266</v>
      </c>
      <c r="I163" s="26">
        <v>2900</v>
      </c>
    </row>
    <row r="164" spans="2:9" ht="15.75" x14ac:dyDescent="0.25">
      <c r="B164" s="22">
        <v>45286</v>
      </c>
      <c r="C164" s="23">
        <v>45286</v>
      </c>
      <c r="D164" s="24" t="s">
        <v>323</v>
      </c>
      <c r="E164" s="24" t="s">
        <v>324</v>
      </c>
      <c r="F164" s="24" t="s">
        <v>24</v>
      </c>
      <c r="G164" s="25">
        <v>2904.57</v>
      </c>
      <c r="H164" s="25">
        <f t="shared" si="2"/>
        <v>580914</v>
      </c>
      <c r="I164" s="26">
        <v>200</v>
      </c>
    </row>
    <row r="165" spans="2:9" ht="15.75" x14ac:dyDescent="0.25">
      <c r="B165" s="22">
        <v>45286</v>
      </c>
      <c r="C165" s="23">
        <v>45286</v>
      </c>
      <c r="D165" s="24" t="s">
        <v>325</v>
      </c>
      <c r="E165" s="24" t="s">
        <v>326</v>
      </c>
      <c r="F165" s="24" t="s">
        <v>24</v>
      </c>
      <c r="G165" s="25">
        <v>48</v>
      </c>
      <c r="H165" s="25">
        <f t="shared" si="2"/>
        <v>19152</v>
      </c>
      <c r="I165" s="26">
        <v>399</v>
      </c>
    </row>
    <row r="166" spans="2:9" ht="15.75" x14ac:dyDescent="0.25">
      <c r="B166" s="22">
        <v>45286</v>
      </c>
      <c r="C166" s="23">
        <v>45286</v>
      </c>
      <c r="D166" s="24" t="s">
        <v>327</v>
      </c>
      <c r="E166" s="24" t="s">
        <v>328</v>
      </c>
      <c r="F166" s="24" t="s">
        <v>24</v>
      </c>
      <c r="G166" s="25">
        <v>448.4</v>
      </c>
      <c r="H166" s="25">
        <f t="shared" si="2"/>
        <v>1793.6</v>
      </c>
      <c r="I166" s="26">
        <v>4</v>
      </c>
    </row>
    <row r="167" spans="2:9" ht="15.75" x14ac:dyDescent="0.25">
      <c r="B167" s="22">
        <v>45286</v>
      </c>
      <c r="C167" s="23">
        <v>45286</v>
      </c>
      <c r="D167" s="24" t="s">
        <v>329</v>
      </c>
      <c r="E167" s="24" t="s">
        <v>330</v>
      </c>
      <c r="F167" s="24" t="s">
        <v>24</v>
      </c>
      <c r="G167" s="25">
        <v>444.86</v>
      </c>
      <c r="H167" s="25">
        <f t="shared" si="2"/>
        <v>7562.62</v>
      </c>
      <c r="I167" s="26">
        <v>17</v>
      </c>
    </row>
    <row r="168" spans="2:9" ht="15.75" x14ac:dyDescent="0.25">
      <c r="B168" s="22">
        <v>45286</v>
      </c>
      <c r="C168" s="23">
        <v>45286</v>
      </c>
      <c r="D168" s="24" t="s">
        <v>331</v>
      </c>
      <c r="E168" s="24" t="s">
        <v>332</v>
      </c>
      <c r="F168" s="24" t="s">
        <v>24</v>
      </c>
      <c r="G168" s="25">
        <v>26.431999999999999</v>
      </c>
      <c r="H168" s="25">
        <f t="shared" si="2"/>
        <v>264.32</v>
      </c>
      <c r="I168" s="26">
        <v>10</v>
      </c>
    </row>
    <row r="169" spans="2:9" ht="15.75" x14ac:dyDescent="0.25">
      <c r="B169" s="22">
        <v>45286</v>
      </c>
      <c r="C169" s="23">
        <v>45286</v>
      </c>
      <c r="D169" s="24" t="s">
        <v>333</v>
      </c>
      <c r="E169" s="24" t="s">
        <v>334</v>
      </c>
      <c r="F169" s="24" t="s">
        <v>24</v>
      </c>
      <c r="G169" s="25">
        <v>76.7</v>
      </c>
      <c r="H169" s="25">
        <f t="shared" si="2"/>
        <v>4525.3</v>
      </c>
      <c r="I169" s="26">
        <v>59</v>
      </c>
    </row>
    <row r="170" spans="2:9" ht="15.75" x14ac:dyDescent="0.25">
      <c r="B170" s="22">
        <v>45286</v>
      </c>
      <c r="C170" s="23">
        <v>45286</v>
      </c>
      <c r="D170" s="24" t="s">
        <v>335</v>
      </c>
      <c r="E170" s="24" t="s">
        <v>336</v>
      </c>
      <c r="F170" s="24" t="s">
        <v>284</v>
      </c>
      <c r="G170" s="25">
        <v>3784.4487999999997</v>
      </c>
      <c r="H170" s="25">
        <f t="shared" si="2"/>
        <v>908267.71199999994</v>
      </c>
      <c r="I170" s="26">
        <v>240</v>
      </c>
    </row>
    <row r="171" spans="2:9" ht="15.75" x14ac:dyDescent="0.25">
      <c r="B171" s="22">
        <v>45286</v>
      </c>
      <c r="C171" s="23">
        <v>45286</v>
      </c>
      <c r="D171" s="24" t="s">
        <v>337</v>
      </c>
      <c r="E171" s="24" t="s">
        <v>338</v>
      </c>
      <c r="F171" s="24" t="s">
        <v>24</v>
      </c>
      <c r="G171" s="25">
        <v>330.4</v>
      </c>
      <c r="H171" s="25">
        <f t="shared" si="2"/>
        <v>40969.599999999999</v>
      </c>
      <c r="I171" s="26">
        <v>124</v>
      </c>
    </row>
    <row r="172" spans="2:9" ht="15.75" x14ac:dyDescent="0.25">
      <c r="B172" s="22">
        <v>45286</v>
      </c>
      <c r="C172" s="23">
        <v>45286</v>
      </c>
      <c r="D172" s="24" t="s">
        <v>339</v>
      </c>
      <c r="E172" s="24" t="s">
        <v>340</v>
      </c>
      <c r="F172" s="24" t="s">
        <v>24</v>
      </c>
      <c r="G172" s="25">
        <v>3018.3337999999999</v>
      </c>
      <c r="H172" s="25">
        <f t="shared" si="2"/>
        <v>377291.72499999998</v>
      </c>
      <c r="I172" s="26">
        <v>125</v>
      </c>
    </row>
    <row r="173" spans="2:9" ht="15.75" x14ac:dyDescent="0.25">
      <c r="B173" s="22">
        <v>45286</v>
      </c>
      <c r="C173" s="23">
        <v>45286</v>
      </c>
      <c r="D173" s="24" t="s">
        <v>341</v>
      </c>
      <c r="E173" s="24" t="s">
        <v>342</v>
      </c>
      <c r="F173" s="24" t="s">
        <v>24</v>
      </c>
      <c r="G173" s="25">
        <v>3067.6342</v>
      </c>
      <c r="H173" s="25">
        <f t="shared" si="2"/>
        <v>36811.610399999998</v>
      </c>
      <c r="I173" s="26">
        <v>12</v>
      </c>
    </row>
    <row r="174" spans="2:9" ht="15.75" x14ac:dyDescent="0.25">
      <c r="B174" s="22">
        <v>45286</v>
      </c>
      <c r="C174" s="23">
        <v>45286</v>
      </c>
      <c r="D174" s="24" t="s">
        <v>343</v>
      </c>
      <c r="E174" s="24" t="s">
        <v>344</v>
      </c>
      <c r="F174" s="24" t="s">
        <v>24</v>
      </c>
      <c r="G174" s="25">
        <v>3067.6342</v>
      </c>
      <c r="H174" s="25">
        <f t="shared" si="2"/>
        <v>12270.5368</v>
      </c>
      <c r="I174" s="26">
        <v>4</v>
      </c>
    </row>
    <row r="175" spans="2:9" ht="15.75" x14ac:dyDescent="0.25">
      <c r="B175" s="22">
        <v>45286</v>
      </c>
      <c r="C175" s="23">
        <v>45286</v>
      </c>
      <c r="D175" s="24" t="s">
        <v>345</v>
      </c>
      <c r="E175" s="24" t="s">
        <v>346</v>
      </c>
      <c r="F175" s="24" t="s">
        <v>24</v>
      </c>
      <c r="G175" s="25">
        <v>6962</v>
      </c>
      <c r="H175" s="25">
        <f t="shared" si="2"/>
        <v>20886</v>
      </c>
      <c r="I175" s="26">
        <v>3</v>
      </c>
    </row>
    <row r="176" spans="2:9" ht="15.75" x14ac:dyDescent="0.25">
      <c r="B176" s="22">
        <v>45286</v>
      </c>
      <c r="C176" s="23">
        <v>45286</v>
      </c>
      <c r="D176" s="24" t="s">
        <v>347</v>
      </c>
      <c r="E176" s="24" t="s">
        <v>348</v>
      </c>
      <c r="F176" s="24" t="s">
        <v>24</v>
      </c>
      <c r="G176" s="25">
        <v>10443</v>
      </c>
      <c r="H176" s="25">
        <f t="shared" si="2"/>
        <v>10443</v>
      </c>
      <c r="I176" s="26">
        <v>1</v>
      </c>
    </row>
    <row r="177" spans="2:9" ht="15.75" x14ac:dyDescent="0.25">
      <c r="B177" s="22">
        <v>45286</v>
      </c>
      <c r="C177" s="23">
        <v>45286</v>
      </c>
      <c r="D177" s="24" t="s">
        <v>349</v>
      </c>
      <c r="E177" s="24" t="s">
        <v>350</v>
      </c>
      <c r="F177" s="24" t="s">
        <v>24</v>
      </c>
      <c r="G177" s="25">
        <v>11452.0062</v>
      </c>
      <c r="H177" s="25">
        <f t="shared" si="2"/>
        <v>91616.049599999998</v>
      </c>
      <c r="I177" s="26">
        <v>8</v>
      </c>
    </row>
    <row r="178" spans="2:9" ht="15.75" x14ac:dyDescent="0.25">
      <c r="B178" s="22">
        <v>45286</v>
      </c>
      <c r="C178" s="23">
        <v>45286</v>
      </c>
      <c r="D178" s="24" t="s">
        <v>351</v>
      </c>
      <c r="E178" s="24" t="s">
        <v>352</v>
      </c>
      <c r="F178" s="24" t="s">
        <v>24</v>
      </c>
      <c r="G178" s="25">
        <v>10230.6</v>
      </c>
      <c r="H178" s="25">
        <f t="shared" si="2"/>
        <v>81844.800000000003</v>
      </c>
      <c r="I178" s="26">
        <v>8</v>
      </c>
    </row>
    <row r="179" spans="2:9" ht="15.75" x14ac:dyDescent="0.25">
      <c r="B179" s="22">
        <v>45286</v>
      </c>
      <c r="C179" s="23">
        <v>45286</v>
      </c>
      <c r="D179" s="24" t="s">
        <v>353</v>
      </c>
      <c r="E179" s="24" t="s">
        <v>354</v>
      </c>
      <c r="F179" s="24" t="s">
        <v>24</v>
      </c>
      <c r="G179" s="25">
        <v>8732</v>
      </c>
      <c r="H179" s="25">
        <f t="shared" si="2"/>
        <v>218300</v>
      </c>
      <c r="I179" s="26">
        <v>25</v>
      </c>
    </row>
    <row r="180" spans="2:9" ht="15.75" x14ac:dyDescent="0.25">
      <c r="B180" s="22">
        <v>45286</v>
      </c>
      <c r="C180" s="23">
        <v>45286</v>
      </c>
      <c r="D180" s="24" t="s">
        <v>355</v>
      </c>
      <c r="E180" s="24" t="s">
        <v>356</v>
      </c>
      <c r="F180" s="24" t="s">
        <v>357</v>
      </c>
      <c r="G180" s="25">
        <v>165.3416</v>
      </c>
      <c r="H180" s="25">
        <f t="shared" si="2"/>
        <v>23147.824000000001</v>
      </c>
      <c r="I180" s="26">
        <v>140</v>
      </c>
    </row>
    <row r="181" spans="2:9" ht="15.75" x14ac:dyDescent="0.25">
      <c r="B181" s="22">
        <v>45286</v>
      </c>
      <c r="C181" s="23">
        <v>45286</v>
      </c>
      <c r="D181" s="24" t="s">
        <v>358</v>
      </c>
      <c r="E181" s="24" t="s">
        <v>359</v>
      </c>
      <c r="F181" s="24" t="s">
        <v>24</v>
      </c>
      <c r="G181" s="25">
        <v>556.96</v>
      </c>
      <c r="H181" s="25">
        <f t="shared" si="2"/>
        <v>1113.92</v>
      </c>
      <c r="I181" s="26">
        <v>2</v>
      </c>
    </row>
    <row r="182" spans="2:9" ht="15.75" x14ac:dyDescent="0.25">
      <c r="B182" s="22">
        <v>45286</v>
      </c>
      <c r="C182" s="23">
        <v>45286</v>
      </c>
      <c r="D182" s="24" t="s">
        <v>360</v>
      </c>
      <c r="E182" s="24" t="s">
        <v>361</v>
      </c>
      <c r="F182" s="24" t="s">
        <v>146</v>
      </c>
      <c r="G182" s="25">
        <v>7715.9964</v>
      </c>
      <c r="H182" s="25">
        <f t="shared" si="2"/>
        <v>231479.89199999999</v>
      </c>
      <c r="I182" s="26">
        <v>30</v>
      </c>
    </row>
    <row r="183" spans="2:9" ht="15.75" x14ac:dyDescent="0.25">
      <c r="B183" s="22">
        <v>45286</v>
      </c>
      <c r="C183" s="23">
        <v>45286</v>
      </c>
      <c r="D183" s="24" t="s">
        <v>362</v>
      </c>
      <c r="E183" s="24" t="s">
        <v>363</v>
      </c>
      <c r="F183" s="24" t="s">
        <v>13</v>
      </c>
      <c r="G183" s="25">
        <v>1928.9991</v>
      </c>
      <c r="H183" s="25">
        <f t="shared" si="2"/>
        <v>59798.972099999999</v>
      </c>
      <c r="I183" s="26">
        <v>31</v>
      </c>
    </row>
    <row r="184" spans="2:9" ht="15.75" x14ac:dyDescent="0.25">
      <c r="B184" s="22">
        <v>45286</v>
      </c>
      <c r="C184" s="23">
        <v>45286</v>
      </c>
      <c r="D184" s="24" t="s">
        <v>364</v>
      </c>
      <c r="E184" s="24" t="s">
        <v>365</v>
      </c>
      <c r="F184" s="24" t="s">
        <v>13</v>
      </c>
      <c r="G184" s="25">
        <v>2730.1306</v>
      </c>
      <c r="H184" s="25">
        <f t="shared" si="2"/>
        <v>65523.134399999995</v>
      </c>
      <c r="I184" s="26">
        <v>24</v>
      </c>
    </row>
    <row r="185" spans="2:9" ht="15.75" x14ac:dyDescent="0.25">
      <c r="B185" s="22">
        <v>45286</v>
      </c>
      <c r="C185" s="23">
        <v>45286</v>
      </c>
      <c r="D185" s="24" t="s">
        <v>366</v>
      </c>
      <c r="E185" s="24" t="s">
        <v>367</v>
      </c>
      <c r="F185" s="24" t="s">
        <v>13</v>
      </c>
      <c r="G185" s="25">
        <v>2730.1306</v>
      </c>
      <c r="H185" s="25">
        <f t="shared" si="2"/>
        <v>136506.53</v>
      </c>
      <c r="I185" s="26">
        <v>50</v>
      </c>
    </row>
    <row r="186" spans="2:9" ht="15.75" x14ac:dyDescent="0.25">
      <c r="B186" s="22">
        <v>45286</v>
      </c>
      <c r="C186" s="23">
        <v>45286</v>
      </c>
      <c r="D186" s="24" t="s">
        <v>368</v>
      </c>
      <c r="E186" s="24" t="s">
        <v>369</v>
      </c>
      <c r="F186" s="24" t="s">
        <v>13</v>
      </c>
      <c r="G186" s="25">
        <v>2730.1306</v>
      </c>
      <c r="H186" s="25">
        <f t="shared" si="2"/>
        <v>46412.220199999996</v>
      </c>
      <c r="I186" s="26">
        <v>17</v>
      </c>
    </row>
    <row r="187" spans="2:9" ht="15.75" x14ac:dyDescent="0.25">
      <c r="B187" s="22">
        <v>45286</v>
      </c>
      <c r="C187" s="23">
        <v>45286</v>
      </c>
      <c r="D187" s="24" t="s">
        <v>370</v>
      </c>
      <c r="E187" s="24" t="s">
        <v>371</v>
      </c>
      <c r="F187" s="24" t="s">
        <v>13</v>
      </c>
      <c r="G187" s="25">
        <v>3018.3337999999999</v>
      </c>
      <c r="H187" s="25">
        <f t="shared" si="2"/>
        <v>99605.015399999989</v>
      </c>
      <c r="I187" s="26">
        <v>33</v>
      </c>
    </row>
    <row r="188" spans="2:9" ht="15.75" x14ac:dyDescent="0.25">
      <c r="B188" s="22">
        <v>45286</v>
      </c>
      <c r="C188" s="23">
        <v>45286</v>
      </c>
      <c r="D188" s="24" t="s">
        <v>372</v>
      </c>
      <c r="E188" s="24" t="s">
        <v>373</v>
      </c>
      <c r="F188" s="24" t="s">
        <v>24</v>
      </c>
      <c r="G188" s="25">
        <v>552.24</v>
      </c>
      <c r="H188" s="25">
        <f t="shared" si="2"/>
        <v>2761.2</v>
      </c>
      <c r="I188" s="26">
        <v>5</v>
      </c>
    </row>
    <row r="189" spans="2:9" ht="15.75" x14ac:dyDescent="0.25">
      <c r="B189" s="22">
        <v>45286</v>
      </c>
      <c r="C189" s="23">
        <v>45286</v>
      </c>
      <c r="D189" s="24" t="s">
        <v>374</v>
      </c>
      <c r="E189" s="24" t="s">
        <v>375</v>
      </c>
      <c r="F189" s="24" t="s">
        <v>24</v>
      </c>
      <c r="G189" s="25">
        <v>64.900000000000006</v>
      </c>
      <c r="H189" s="25">
        <f t="shared" si="2"/>
        <v>584.1</v>
      </c>
      <c r="I189" s="26">
        <v>9</v>
      </c>
    </row>
    <row r="190" spans="2:9" ht="15.75" x14ac:dyDescent="0.25">
      <c r="B190" s="22">
        <v>45286</v>
      </c>
      <c r="C190" s="23">
        <v>45286</v>
      </c>
      <c r="D190" s="24" t="s">
        <v>376</v>
      </c>
      <c r="E190" s="24" t="s">
        <v>377</v>
      </c>
      <c r="F190" s="24" t="s">
        <v>24</v>
      </c>
      <c r="G190" s="25">
        <v>409.46</v>
      </c>
      <c r="H190" s="25">
        <f t="shared" si="2"/>
        <v>4094.6</v>
      </c>
      <c r="I190" s="26">
        <v>10</v>
      </c>
    </row>
    <row r="191" spans="2:9" ht="15.75" x14ac:dyDescent="0.25">
      <c r="B191" s="22">
        <v>45286</v>
      </c>
      <c r="C191" s="23">
        <v>45286</v>
      </c>
      <c r="D191" s="24" t="s">
        <v>378</v>
      </c>
      <c r="E191" s="24" t="s">
        <v>379</v>
      </c>
      <c r="F191" s="24" t="s">
        <v>24</v>
      </c>
      <c r="G191" s="25">
        <v>1580.02</v>
      </c>
      <c r="H191" s="25">
        <f t="shared" si="2"/>
        <v>3160.04</v>
      </c>
      <c r="I191" s="26">
        <v>2</v>
      </c>
    </row>
    <row r="192" spans="2:9" ht="15.75" x14ac:dyDescent="0.25">
      <c r="B192" s="22">
        <v>45286</v>
      </c>
      <c r="C192" s="23">
        <v>45286</v>
      </c>
      <c r="D192" s="24" t="s">
        <v>380</v>
      </c>
      <c r="E192" s="24" t="s">
        <v>381</v>
      </c>
      <c r="F192" s="24" t="s">
        <v>24</v>
      </c>
      <c r="G192" s="25">
        <v>422.44</v>
      </c>
      <c r="H192" s="25">
        <f t="shared" si="2"/>
        <v>3801.96</v>
      </c>
      <c r="I192" s="26">
        <v>9</v>
      </c>
    </row>
    <row r="193" spans="2:9" ht="15.75" x14ac:dyDescent="0.25">
      <c r="B193" s="22">
        <v>45286</v>
      </c>
      <c r="C193" s="23">
        <v>45286</v>
      </c>
      <c r="D193" s="24" t="s">
        <v>382</v>
      </c>
      <c r="E193" s="24" t="s">
        <v>383</v>
      </c>
      <c r="F193" s="24" t="s">
        <v>24</v>
      </c>
      <c r="G193" s="25">
        <v>245.44</v>
      </c>
      <c r="H193" s="25">
        <f t="shared" si="2"/>
        <v>3681.6</v>
      </c>
      <c r="I193" s="26">
        <v>15</v>
      </c>
    </row>
    <row r="194" spans="2:9" ht="15.75" x14ac:dyDescent="0.25">
      <c r="B194" s="22">
        <v>45286</v>
      </c>
      <c r="C194" s="23">
        <v>45286</v>
      </c>
      <c r="D194" s="24" t="s">
        <v>384</v>
      </c>
      <c r="E194" s="24" t="s">
        <v>385</v>
      </c>
      <c r="F194" s="24" t="s">
        <v>24</v>
      </c>
      <c r="G194" s="25">
        <v>63.72</v>
      </c>
      <c r="H194" s="25">
        <f t="shared" si="2"/>
        <v>700.92</v>
      </c>
      <c r="I194" s="26">
        <v>11</v>
      </c>
    </row>
    <row r="195" spans="2:9" ht="15.75" x14ac:dyDescent="0.25">
      <c r="B195" s="22">
        <v>45286</v>
      </c>
      <c r="C195" s="23">
        <v>45286</v>
      </c>
      <c r="D195" s="24" t="s">
        <v>386</v>
      </c>
      <c r="E195" s="24" t="s">
        <v>387</v>
      </c>
      <c r="F195" s="24" t="s">
        <v>24</v>
      </c>
      <c r="G195" s="25">
        <v>145.6002</v>
      </c>
      <c r="H195" s="25">
        <f t="shared" si="2"/>
        <v>436.80060000000003</v>
      </c>
      <c r="I195" s="26">
        <v>3</v>
      </c>
    </row>
    <row r="196" spans="2:9" ht="15.75" x14ac:dyDescent="0.25">
      <c r="B196" s="22">
        <v>45286</v>
      </c>
      <c r="C196" s="23">
        <v>45286</v>
      </c>
      <c r="D196" s="24" t="s">
        <v>388</v>
      </c>
      <c r="E196" s="24" t="s">
        <v>389</v>
      </c>
      <c r="F196" s="24" t="s">
        <v>24</v>
      </c>
      <c r="G196" s="25">
        <v>85.608999999999995</v>
      </c>
      <c r="H196" s="25">
        <f t="shared" si="2"/>
        <v>256.827</v>
      </c>
      <c r="I196" s="26">
        <v>3</v>
      </c>
    </row>
    <row r="197" spans="2:9" ht="15.75" x14ac:dyDescent="0.25">
      <c r="B197" s="22">
        <v>45286</v>
      </c>
      <c r="C197" s="23">
        <v>45286</v>
      </c>
      <c r="D197" s="24" t="s">
        <v>390</v>
      </c>
      <c r="E197" s="24" t="s">
        <v>391</v>
      </c>
      <c r="F197" s="24" t="s">
        <v>24</v>
      </c>
      <c r="G197" s="25">
        <v>1129.26</v>
      </c>
      <c r="H197" s="25">
        <f t="shared" si="2"/>
        <v>9034.08</v>
      </c>
      <c r="I197" s="26">
        <v>8</v>
      </c>
    </row>
    <row r="198" spans="2:9" ht="15.75" x14ac:dyDescent="0.25">
      <c r="B198" s="22">
        <v>45286</v>
      </c>
      <c r="C198" s="23">
        <v>45286</v>
      </c>
      <c r="D198" s="24" t="s">
        <v>392</v>
      </c>
      <c r="E198" s="24" t="s">
        <v>393</v>
      </c>
      <c r="F198" s="24" t="s">
        <v>24</v>
      </c>
      <c r="G198" s="25">
        <v>53.1</v>
      </c>
      <c r="H198" s="25">
        <f t="shared" si="2"/>
        <v>849.6</v>
      </c>
      <c r="I198" s="26">
        <v>16</v>
      </c>
    </row>
    <row r="199" spans="2:9" ht="15.75" x14ac:dyDescent="0.25">
      <c r="B199" s="22">
        <v>45286</v>
      </c>
      <c r="C199" s="23">
        <v>45286</v>
      </c>
      <c r="D199" s="24" t="s">
        <v>394</v>
      </c>
      <c r="E199" s="24" t="s">
        <v>395</v>
      </c>
      <c r="F199" s="24" t="s">
        <v>24</v>
      </c>
      <c r="G199" s="25">
        <v>4679.88</v>
      </c>
      <c r="H199" s="25">
        <f t="shared" si="2"/>
        <v>14039.64</v>
      </c>
      <c r="I199" s="26">
        <v>3</v>
      </c>
    </row>
    <row r="200" spans="2:9" ht="15.75" x14ac:dyDescent="0.25">
      <c r="B200" s="22">
        <v>45286</v>
      </c>
      <c r="C200" s="23">
        <v>45286</v>
      </c>
      <c r="D200" s="24" t="s">
        <v>396</v>
      </c>
      <c r="E200" s="24" t="s">
        <v>397</v>
      </c>
      <c r="F200" s="24" t="s">
        <v>24</v>
      </c>
      <c r="G200" s="25">
        <v>684.4</v>
      </c>
      <c r="H200" s="25">
        <f t="shared" si="2"/>
        <v>13003.6</v>
      </c>
      <c r="I200" s="26">
        <v>19</v>
      </c>
    </row>
    <row r="201" spans="2:9" ht="15.75" x14ac:dyDescent="0.25">
      <c r="B201" s="22">
        <v>45286</v>
      </c>
      <c r="C201" s="23">
        <v>45286</v>
      </c>
      <c r="D201" s="24" t="s">
        <v>398</v>
      </c>
      <c r="E201" s="24" t="s">
        <v>399</v>
      </c>
      <c r="F201" s="24" t="s">
        <v>24</v>
      </c>
      <c r="G201" s="25">
        <v>437.78</v>
      </c>
      <c r="H201" s="25">
        <f t="shared" si="2"/>
        <v>6566.7</v>
      </c>
      <c r="I201" s="26">
        <v>15</v>
      </c>
    </row>
    <row r="202" spans="2:9" ht="15.75" x14ac:dyDescent="0.25">
      <c r="B202" s="22">
        <v>45286</v>
      </c>
      <c r="C202" s="23">
        <v>45286</v>
      </c>
      <c r="D202" s="24" t="s">
        <v>400</v>
      </c>
      <c r="E202" s="24" t="s">
        <v>401</v>
      </c>
      <c r="F202" s="24" t="s">
        <v>24</v>
      </c>
      <c r="G202" s="25">
        <v>422.44</v>
      </c>
      <c r="H202" s="25">
        <f t="shared" si="2"/>
        <v>2112.1999999999998</v>
      </c>
      <c r="I202" s="26">
        <v>5</v>
      </c>
    </row>
    <row r="203" spans="2:9" ht="15.75" x14ac:dyDescent="0.25">
      <c r="B203" s="22">
        <v>45286</v>
      </c>
      <c r="C203" s="23">
        <v>45286</v>
      </c>
      <c r="D203" s="24" t="s">
        <v>402</v>
      </c>
      <c r="E203" s="24" t="s">
        <v>403</v>
      </c>
      <c r="F203" s="24" t="s">
        <v>24</v>
      </c>
      <c r="G203" s="25">
        <v>127.19220000000001</v>
      </c>
      <c r="H203" s="25">
        <f t="shared" si="2"/>
        <v>508.76880000000006</v>
      </c>
      <c r="I203" s="26">
        <v>4</v>
      </c>
    </row>
    <row r="204" spans="2:9" ht="15.75" x14ac:dyDescent="0.25">
      <c r="B204" s="22">
        <v>45286</v>
      </c>
      <c r="C204" s="23">
        <v>45286</v>
      </c>
      <c r="D204" s="24" t="s">
        <v>404</v>
      </c>
      <c r="E204" s="24" t="s">
        <v>405</v>
      </c>
      <c r="F204" s="24" t="s">
        <v>24</v>
      </c>
      <c r="G204" s="25">
        <v>233.64</v>
      </c>
      <c r="H204" s="25">
        <f t="shared" si="2"/>
        <v>3504.6</v>
      </c>
      <c r="I204" s="26">
        <v>15</v>
      </c>
    </row>
    <row r="205" spans="2:9" ht="15.75" x14ac:dyDescent="0.25">
      <c r="B205" s="22">
        <v>45286</v>
      </c>
      <c r="C205" s="23">
        <v>45286</v>
      </c>
      <c r="D205" s="24" t="s">
        <v>406</v>
      </c>
      <c r="E205" s="24" t="s">
        <v>407</v>
      </c>
      <c r="F205" s="24" t="s">
        <v>24</v>
      </c>
      <c r="G205" s="25">
        <v>3510.5</v>
      </c>
      <c r="H205" s="25">
        <f t="shared" si="2"/>
        <v>10531.5</v>
      </c>
      <c r="I205" s="26">
        <v>3</v>
      </c>
    </row>
    <row r="206" spans="2:9" ht="15.75" x14ac:dyDescent="0.25">
      <c r="B206" s="22">
        <v>45286</v>
      </c>
      <c r="C206" s="23">
        <v>45286</v>
      </c>
      <c r="D206" s="24" t="s">
        <v>408</v>
      </c>
      <c r="E206" s="24" t="s">
        <v>409</v>
      </c>
      <c r="F206" s="24" t="s">
        <v>24</v>
      </c>
      <c r="G206" s="25">
        <v>702.1</v>
      </c>
      <c r="H206" s="25">
        <f t="shared" si="2"/>
        <v>2106.3000000000002</v>
      </c>
      <c r="I206" s="26">
        <v>3</v>
      </c>
    </row>
    <row r="207" spans="2:9" ht="15.75" x14ac:dyDescent="0.25">
      <c r="B207" s="22">
        <v>45286</v>
      </c>
      <c r="C207" s="23">
        <v>45286</v>
      </c>
      <c r="D207" s="24" t="s">
        <v>410</v>
      </c>
      <c r="E207" s="24" t="s">
        <v>411</v>
      </c>
      <c r="F207" s="24" t="s">
        <v>24</v>
      </c>
      <c r="G207" s="25">
        <v>755.2</v>
      </c>
      <c r="H207" s="25">
        <f t="shared" ref="H207:H270" si="3">+I207*G207</f>
        <v>1510.4</v>
      </c>
      <c r="I207" s="26">
        <v>2</v>
      </c>
    </row>
    <row r="208" spans="2:9" ht="15.75" x14ac:dyDescent="0.25">
      <c r="B208" s="22">
        <v>45286</v>
      </c>
      <c r="C208" s="23">
        <v>45286</v>
      </c>
      <c r="D208" s="24" t="s">
        <v>412</v>
      </c>
      <c r="E208" s="24" t="s">
        <v>413</v>
      </c>
      <c r="F208" s="24" t="s">
        <v>24</v>
      </c>
      <c r="G208" s="25">
        <v>926.3</v>
      </c>
      <c r="H208" s="25">
        <f t="shared" si="3"/>
        <v>2778.8999999999996</v>
      </c>
      <c r="I208" s="26">
        <v>3</v>
      </c>
    </row>
    <row r="209" spans="2:9" ht="15.75" x14ac:dyDescent="0.25">
      <c r="B209" s="22">
        <v>45286</v>
      </c>
      <c r="C209" s="23">
        <v>45286</v>
      </c>
      <c r="D209" s="24" t="s">
        <v>414</v>
      </c>
      <c r="E209" s="24" t="s">
        <v>415</v>
      </c>
      <c r="F209" s="24" t="s">
        <v>24</v>
      </c>
      <c r="G209" s="25">
        <v>1234.9997999999998</v>
      </c>
      <c r="H209" s="25">
        <f t="shared" si="3"/>
        <v>4939.9991999999993</v>
      </c>
      <c r="I209" s="26">
        <v>4</v>
      </c>
    </row>
    <row r="210" spans="2:9" ht="15.75" x14ac:dyDescent="0.25">
      <c r="B210" s="22">
        <v>45286</v>
      </c>
      <c r="C210" s="23">
        <v>45286</v>
      </c>
      <c r="D210" s="24" t="s">
        <v>416</v>
      </c>
      <c r="E210" s="24" t="s">
        <v>417</v>
      </c>
      <c r="F210" s="24" t="s">
        <v>357</v>
      </c>
      <c r="G210" s="25">
        <v>313.46699999999998</v>
      </c>
      <c r="H210" s="25">
        <f t="shared" si="3"/>
        <v>313.46699999999998</v>
      </c>
      <c r="I210" s="26">
        <v>1</v>
      </c>
    </row>
    <row r="211" spans="2:9" ht="15.75" x14ac:dyDescent="0.25">
      <c r="B211" s="22">
        <v>45286</v>
      </c>
      <c r="C211" s="23">
        <v>45286</v>
      </c>
      <c r="D211" s="24" t="s">
        <v>418</v>
      </c>
      <c r="E211" s="24" t="s">
        <v>419</v>
      </c>
      <c r="F211" s="24" t="s">
        <v>357</v>
      </c>
      <c r="G211" s="25">
        <v>1047.6039999999998</v>
      </c>
      <c r="H211" s="25">
        <f t="shared" si="3"/>
        <v>1047.6039999999998</v>
      </c>
      <c r="I211" s="26">
        <v>1</v>
      </c>
    </row>
    <row r="212" spans="2:9" ht="15.75" x14ac:dyDescent="0.25">
      <c r="B212" s="22">
        <v>45286</v>
      </c>
      <c r="C212" s="23">
        <v>45286</v>
      </c>
      <c r="D212" s="24" t="s">
        <v>420</v>
      </c>
      <c r="E212" s="24" t="s">
        <v>421</v>
      </c>
      <c r="F212" s="24" t="s">
        <v>24</v>
      </c>
      <c r="G212" s="25">
        <v>343.38</v>
      </c>
      <c r="H212" s="25">
        <f t="shared" si="3"/>
        <v>50133.479999999996</v>
      </c>
      <c r="I212" s="26">
        <v>146</v>
      </c>
    </row>
    <row r="213" spans="2:9" ht="15.75" x14ac:dyDescent="0.25">
      <c r="B213" s="22">
        <v>45286</v>
      </c>
      <c r="C213" s="23">
        <v>45286</v>
      </c>
      <c r="D213" s="24" t="s">
        <v>422</v>
      </c>
      <c r="E213" s="24" t="s">
        <v>423</v>
      </c>
      <c r="F213" s="24" t="s">
        <v>24</v>
      </c>
      <c r="G213" s="25">
        <v>94.4</v>
      </c>
      <c r="H213" s="25">
        <f t="shared" si="3"/>
        <v>6041.6</v>
      </c>
      <c r="I213" s="26">
        <v>64</v>
      </c>
    </row>
    <row r="214" spans="2:9" ht="15.75" x14ac:dyDescent="0.25">
      <c r="B214" s="22">
        <v>45286</v>
      </c>
      <c r="C214" s="23">
        <v>45286</v>
      </c>
      <c r="D214" s="24" t="s">
        <v>424</v>
      </c>
      <c r="E214" s="24" t="s">
        <v>425</v>
      </c>
      <c r="F214" s="24" t="s">
        <v>24</v>
      </c>
      <c r="G214" s="25">
        <v>1619.55</v>
      </c>
      <c r="H214" s="25">
        <f t="shared" si="3"/>
        <v>183009.15</v>
      </c>
      <c r="I214" s="26">
        <v>113</v>
      </c>
    </row>
    <row r="215" spans="2:9" ht="15.75" x14ac:dyDescent="0.25">
      <c r="B215" s="22">
        <v>45286</v>
      </c>
      <c r="C215" s="23">
        <v>45286</v>
      </c>
      <c r="D215" s="24" t="s">
        <v>426</v>
      </c>
      <c r="E215" s="24" t="s">
        <v>427</v>
      </c>
      <c r="F215" s="24" t="s">
        <v>24</v>
      </c>
      <c r="G215" s="25">
        <v>388.41666666666669</v>
      </c>
      <c r="H215" s="25">
        <f t="shared" si="3"/>
        <v>14759.833333333334</v>
      </c>
      <c r="I215" s="26">
        <v>38</v>
      </c>
    </row>
    <row r="216" spans="2:9" ht="15.75" x14ac:dyDescent="0.25">
      <c r="B216" s="22">
        <v>45286</v>
      </c>
      <c r="C216" s="23">
        <v>45286</v>
      </c>
      <c r="D216" s="24" t="s">
        <v>428</v>
      </c>
      <c r="E216" s="24" t="s">
        <v>429</v>
      </c>
      <c r="F216" s="24" t="s">
        <v>24</v>
      </c>
      <c r="G216" s="25">
        <v>531</v>
      </c>
      <c r="H216" s="25">
        <f t="shared" si="3"/>
        <v>7434</v>
      </c>
      <c r="I216" s="26">
        <v>14</v>
      </c>
    </row>
    <row r="217" spans="2:9" ht="15.75" x14ac:dyDescent="0.25">
      <c r="B217" s="22">
        <v>45286</v>
      </c>
      <c r="C217" s="23">
        <v>45286</v>
      </c>
      <c r="D217" s="24" t="s">
        <v>430</v>
      </c>
      <c r="E217" s="24" t="s">
        <v>431</v>
      </c>
      <c r="F217" s="24" t="s">
        <v>24</v>
      </c>
      <c r="G217" s="25">
        <v>1354.05</v>
      </c>
      <c r="H217" s="25">
        <f t="shared" si="3"/>
        <v>521309.25</v>
      </c>
      <c r="I217" s="26">
        <v>385</v>
      </c>
    </row>
    <row r="218" spans="2:9" ht="15.75" x14ac:dyDescent="0.25">
      <c r="B218" s="22">
        <v>45286</v>
      </c>
      <c r="C218" s="23">
        <v>45286</v>
      </c>
      <c r="D218" s="24" t="s">
        <v>432</v>
      </c>
      <c r="E218" s="24" t="s">
        <v>433</v>
      </c>
      <c r="F218" s="24" t="s">
        <v>24</v>
      </c>
      <c r="G218" s="25">
        <v>1480.0032000000001</v>
      </c>
      <c r="H218" s="25">
        <f t="shared" si="3"/>
        <v>20720.044800000003</v>
      </c>
      <c r="I218" s="26">
        <v>14</v>
      </c>
    </row>
    <row r="219" spans="2:9" ht="15.75" x14ac:dyDescent="0.25">
      <c r="B219" s="22">
        <v>45286</v>
      </c>
      <c r="C219" s="23">
        <v>45286</v>
      </c>
      <c r="D219" s="24" t="s">
        <v>434</v>
      </c>
      <c r="E219" s="24" t="s">
        <v>435</v>
      </c>
      <c r="F219" s="24" t="s">
        <v>24</v>
      </c>
      <c r="G219" s="25">
        <v>1680.0014000000001</v>
      </c>
      <c r="H219" s="25">
        <f t="shared" si="3"/>
        <v>10080.008400000001</v>
      </c>
      <c r="I219" s="26">
        <v>6</v>
      </c>
    </row>
    <row r="220" spans="2:9" ht="15.75" x14ac:dyDescent="0.25">
      <c r="B220" s="22">
        <v>45286</v>
      </c>
      <c r="C220" s="23">
        <v>45286</v>
      </c>
      <c r="D220" s="24" t="s">
        <v>436</v>
      </c>
      <c r="E220" s="24" t="s">
        <v>437</v>
      </c>
      <c r="F220" s="24" t="s">
        <v>24</v>
      </c>
      <c r="G220" s="25">
        <v>165.2</v>
      </c>
      <c r="H220" s="25">
        <f t="shared" si="3"/>
        <v>826</v>
      </c>
      <c r="I220" s="26">
        <v>5</v>
      </c>
    </row>
    <row r="221" spans="2:9" ht="15.75" x14ac:dyDescent="0.25">
      <c r="B221" s="22">
        <v>45286</v>
      </c>
      <c r="C221" s="23">
        <v>45286</v>
      </c>
      <c r="D221" s="24" t="s">
        <v>438</v>
      </c>
      <c r="E221" s="24" t="s">
        <v>439</v>
      </c>
      <c r="F221" s="24" t="s">
        <v>24</v>
      </c>
      <c r="G221" s="25">
        <v>944.57820000000004</v>
      </c>
      <c r="H221" s="25">
        <f t="shared" si="3"/>
        <v>3778.3128000000002</v>
      </c>
      <c r="I221" s="26">
        <v>4</v>
      </c>
    </row>
    <row r="222" spans="2:9" ht="15.75" x14ac:dyDescent="0.25">
      <c r="B222" s="22">
        <v>45286</v>
      </c>
      <c r="C222" s="23">
        <v>45286</v>
      </c>
      <c r="D222" s="24" t="s">
        <v>440</v>
      </c>
      <c r="E222" s="24" t="s">
        <v>441</v>
      </c>
      <c r="F222" s="24" t="s">
        <v>24</v>
      </c>
      <c r="G222" s="25">
        <v>171.1</v>
      </c>
      <c r="H222" s="25">
        <f t="shared" si="3"/>
        <v>91025.2</v>
      </c>
      <c r="I222" s="26">
        <v>532</v>
      </c>
    </row>
    <row r="223" spans="2:9" ht="15.75" x14ac:dyDescent="0.25">
      <c r="B223" s="22">
        <v>45286</v>
      </c>
      <c r="C223" s="23">
        <v>45286</v>
      </c>
      <c r="D223" s="24" t="s">
        <v>442</v>
      </c>
      <c r="E223" s="24" t="s">
        <v>443</v>
      </c>
      <c r="F223" s="24" t="s">
        <v>24</v>
      </c>
      <c r="G223" s="25">
        <v>49.363333333333337</v>
      </c>
      <c r="H223" s="25">
        <f t="shared" si="3"/>
        <v>1530.2633333333335</v>
      </c>
      <c r="I223" s="26">
        <v>31</v>
      </c>
    </row>
    <row r="224" spans="2:9" ht="15.75" x14ac:dyDescent="0.25">
      <c r="B224" s="22">
        <v>45286</v>
      </c>
      <c r="C224" s="23">
        <v>45286</v>
      </c>
      <c r="D224" s="24" t="s">
        <v>444</v>
      </c>
      <c r="E224" s="24" t="s">
        <v>445</v>
      </c>
      <c r="F224" s="24" t="s">
        <v>24</v>
      </c>
      <c r="G224" s="25">
        <v>1103.2056</v>
      </c>
      <c r="H224" s="25">
        <f t="shared" si="3"/>
        <v>70605.1584</v>
      </c>
      <c r="I224" s="26">
        <v>64</v>
      </c>
    </row>
    <row r="225" spans="2:9" ht="15.75" x14ac:dyDescent="0.25">
      <c r="B225" s="22">
        <v>45286</v>
      </c>
      <c r="C225" s="23">
        <v>45286</v>
      </c>
      <c r="D225" s="24" t="s">
        <v>446</v>
      </c>
      <c r="E225" s="24" t="s">
        <v>447</v>
      </c>
      <c r="F225" s="24" t="s">
        <v>24</v>
      </c>
      <c r="G225" s="25">
        <v>1099.9960000000001</v>
      </c>
      <c r="H225" s="25">
        <f t="shared" si="3"/>
        <v>18699.932000000001</v>
      </c>
      <c r="I225" s="26">
        <v>17</v>
      </c>
    </row>
    <row r="226" spans="2:9" ht="15.75" x14ac:dyDescent="0.25">
      <c r="B226" s="22">
        <v>45286</v>
      </c>
      <c r="C226" s="23">
        <v>45286</v>
      </c>
      <c r="D226" s="24" t="s">
        <v>448</v>
      </c>
      <c r="E226" s="24" t="s">
        <v>449</v>
      </c>
      <c r="F226" s="24" t="s">
        <v>24</v>
      </c>
      <c r="G226" s="25">
        <v>531</v>
      </c>
      <c r="H226" s="25">
        <f t="shared" si="3"/>
        <v>11682</v>
      </c>
      <c r="I226" s="26">
        <v>22</v>
      </c>
    </row>
    <row r="227" spans="2:9" ht="15.75" x14ac:dyDescent="0.25">
      <c r="B227" s="22">
        <v>45286</v>
      </c>
      <c r="C227" s="23">
        <v>45286</v>
      </c>
      <c r="D227" s="24" t="s">
        <v>450</v>
      </c>
      <c r="E227" s="24" t="s">
        <v>451</v>
      </c>
      <c r="F227" s="24" t="s">
        <v>24</v>
      </c>
      <c r="G227" s="25">
        <v>5133</v>
      </c>
      <c r="H227" s="25">
        <f t="shared" si="3"/>
        <v>35931</v>
      </c>
      <c r="I227" s="26">
        <v>7</v>
      </c>
    </row>
    <row r="228" spans="2:9" ht="15.75" x14ac:dyDescent="0.25">
      <c r="B228" s="22">
        <v>45286</v>
      </c>
      <c r="C228" s="23">
        <v>45286</v>
      </c>
      <c r="D228" s="24" t="s">
        <v>452</v>
      </c>
      <c r="E228" s="24" t="s">
        <v>453</v>
      </c>
      <c r="F228" s="24" t="s">
        <v>24</v>
      </c>
      <c r="G228" s="25">
        <v>248.4136</v>
      </c>
      <c r="H228" s="25">
        <f t="shared" si="3"/>
        <v>3726.2040000000002</v>
      </c>
      <c r="I228" s="26">
        <v>15</v>
      </c>
    </row>
    <row r="229" spans="2:9" ht="15.75" x14ac:dyDescent="0.25">
      <c r="B229" s="22">
        <v>45286</v>
      </c>
      <c r="C229" s="23">
        <v>45286</v>
      </c>
      <c r="D229" s="24" t="s">
        <v>454</v>
      </c>
      <c r="E229" s="24" t="s">
        <v>455</v>
      </c>
      <c r="F229" s="24" t="s">
        <v>456</v>
      </c>
      <c r="G229" s="25">
        <v>2626.68</v>
      </c>
      <c r="H229" s="25">
        <f t="shared" si="3"/>
        <v>283681.44</v>
      </c>
      <c r="I229" s="26">
        <v>108</v>
      </c>
    </row>
    <row r="230" spans="2:9" ht="15.75" x14ac:dyDescent="0.25">
      <c r="B230" s="22">
        <v>45286</v>
      </c>
      <c r="C230" s="23">
        <v>45286</v>
      </c>
      <c r="D230" s="24" t="s">
        <v>457</v>
      </c>
      <c r="E230" s="24" t="s">
        <v>458</v>
      </c>
      <c r="F230" s="24" t="s">
        <v>24</v>
      </c>
      <c r="G230" s="25">
        <v>231.28</v>
      </c>
      <c r="H230" s="25">
        <f t="shared" si="3"/>
        <v>404740</v>
      </c>
      <c r="I230" s="26">
        <v>1750</v>
      </c>
    </row>
    <row r="231" spans="2:9" ht="15.75" x14ac:dyDescent="0.25">
      <c r="B231" s="22">
        <v>45286</v>
      </c>
      <c r="C231" s="23">
        <v>45286</v>
      </c>
      <c r="D231" s="24" t="s">
        <v>459</v>
      </c>
      <c r="E231" s="24" t="s">
        <v>460</v>
      </c>
      <c r="F231" s="24" t="s">
        <v>24</v>
      </c>
      <c r="G231" s="25">
        <v>324.5</v>
      </c>
      <c r="H231" s="25">
        <f t="shared" si="3"/>
        <v>11033</v>
      </c>
      <c r="I231" s="26">
        <v>34</v>
      </c>
    </row>
    <row r="232" spans="2:9" ht="15.75" x14ac:dyDescent="0.25">
      <c r="B232" s="22">
        <v>45286</v>
      </c>
      <c r="C232" s="23">
        <v>45286</v>
      </c>
      <c r="D232" s="24" t="s">
        <v>461</v>
      </c>
      <c r="E232" s="24" t="s">
        <v>462</v>
      </c>
      <c r="F232" s="24" t="s">
        <v>24</v>
      </c>
      <c r="G232" s="25">
        <v>5752.5</v>
      </c>
      <c r="H232" s="25">
        <f t="shared" si="3"/>
        <v>2933775</v>
      </c>
      <c r="I232" s="26">
        <v>510</v>
      </c>
    </row>
    <row r="233" spans="2:9" ht="15.75" x14ac:dyDescent="0.25">
      <c r="B233" s="22">
        <v>45286</v>
      </c>
      <c r="C233" s="23">
        <v>45286</v>
      </c>
      <c r="D233" s="24" t="s">
        <v>463</v>
      </c>
      <c r="E233" s="24" t="s">
        <v>464</v>
      </c>
      <c r="F233" s="24" t="s">
        <v>24</v>
      </c>
      <c r="G233" s="25">
        <v>671.93920000000003</v>
      </c>
      <c r="H233" s="25">
        <f t="shared" si="3"/>
        <v>7391.3312000000005</v>
      </c>
      <c r="I233" s="26">
        <v>11</v>
      </c>
    </row>
    <row r="234" spans="2:9" ht="15.75" x14ac:dyDescent="0.25">
      <c r="B234" s="22">
        <v>45286</v>
      </c>
      <c r="C234" s="23">
        <v>45286</v>
      </c>
      <c r="D234" s="24" t="s">
        <v>465</v>
      </c>
      <c r="E234" s="24" t="s">
        <v>466</v>
      </c>
      <c r="F234" s="24" t="s">
        <v>467</v>
      </c>
      <c r="G234" s="25">
        <v>746.35</v>
      </c>
      <c r="H234" s="25">
        <f t="shared" si="3"/>
        <v>280627.60000000003</v>
      </c>
      <c r="I234" s="26">
        <v>376</v>
      </c>
    </row>
    <row r="235" spans="2:9" ht="15.75" x14ac:dyDescent="0.25">
      <c r="B235" s="22">
        <v>45286</v>
      </c>
      <c r="C235" s="23">
        <v>45286</v>
      </c>
      <c r="D235" s="24" t="s">
        <v>468</v>
      </c>
      <c r="E235" s="24" t="s">
        <v>469</v>
      </c>
      <c r="F235" s="24" t="s">
        <v>24</v>
      </c>
      <c r="G235" s="25">
        <v>269.04000000000002</v>
      </c>
      <c r="H235" s="25">
        <f t="shared" si="3"/>
        <v>25020.720000000001</v>
      </c>
      <c r="I235" s="26">
        <v>93</v>
      </c>
    </row>
    <row r="236" spans="2:9" ht="15.75" x14ac:dyDescent="0.25">
      <c r="B236" s="22">
        <v>45286</v>
      </c>
      <c r="C236" s="23">
        <v>45286</v>
      </c>
      <c r="D236" s="24" t="s">
        <v>470</v>
      </c>
      <c r="E236" s="24" t="s">
        <v>471</v>
      </c>
      <c r="F236" s="24" t="s">
        <v>24</v>
      </c>
      <c r="G236" s="25">
        <v>637.20000000000005</v>
      </c>
      <c r="H236" s="25">
        <f t="shared" si="3"/>
        <v>4460.4000000000005</v>
      </c>
      <c r="I236" s="26">
        <v>7</v>
      </c>
    </row>
    <row r="237" spans="2:9" ht="15.75" x14ac:dyDescent="0.25">
      <c r="B237" s="22">
        <v>45286</v>
      </c>
      <c r="C237" s="23">
        <v>45286</v>
      </c>
      <c r="D237" s="24" t="s">
        <v>472</v>
      </c>
      <c r="E237" s="24" t="s">
        <v>473</v>
      </c>
      <c r="F237" s="24" t="s">
        <v>24</v>
      </c>
      <c r="G237" s="25">
        <v>433.827</v>
      </c>
      <c r="H237" s="25">
        <f t="shared" si="3"/>
        <v>395650.22399999999</v>
      </c>
      <c r="I237" s="26">
        <v>912</v>
      </c>
    </row>
    <row r="238" spans="2:9" ht="15.75" x14ac:dyDescent="0.25">
      <c r="B238" s="22">
        <v>45286</v>
      </c>
      <c r="C238" s="23">
        <v>45286</v>
      </c>
      <c r="D238" s="24" t="s">
        <v>474</v>
      </c>
      <c r="E238" s="24" t="s">
        <v>475</v>
      </c>
      <c r="F238" s="24" t="s">
        <v>24</v>
      </c>
      <c r="G238" s="25">
        <v>902.7</v>
      </c>
      <c r="H238" s="25">
        <f t="shared" si="3"/>
        <v>3610.8</v>
      </c>
      <c r="I238" s="26">
        <v>4</v>
      </c>
    </row>
    <row r="239" spans="2:9" ht="15.75" x14ac:dyDescent="0.25">
      <c r="B239" s="22">
        <v>45286</v>
      </c>
      <c r="C239" s="23">
        <v>45286</v>
      </c>
      <c r="D239" s="24" t="s">
        <v>476</v>
      </c>
      <c r="E239" s="24" t="s">
        <v>477</v>
      </c>
      <c r="F239" s="24" t="s">
        <v>24</v>
      </c>
      <c r="G239" s="25">
        <v>127.44</v>
      </c>
      <c r="H239" s="25">
        <f t="shared" si="3"/>
        <v>4970.16</v>
      </c>
      <c r="I239" s="26">
        <v>39</v>
      </c>
    </row>
    <row r="240" spans="2:9" ht="15.75" x14ac:dyDescent="0.25">
      <c r="B240" s="22">
        <v>45286</v>
      </c>
      <c r="C240" s="23">
        <v>45286</v>
      </c>
      <c r="D240" s="24" t="s">
        <v>478</v>
      </c>
      <c r="E240" s="24" t="s">
        <v>479</v>
      </c>
      <c r="F240" s="24" t="s">
        <v>24</v>
      </c>
      <c r="G240" s="25">
        <v>483.8</v>
      </c>
      <c r="H240" s="25">
        <f t="shared" si="3"/>
        <v>156751.20000000001</v>
      </c>
      <c r="I240" s="26">
        <v>324</v>
      </c>
    </row>
    <row r="241" spans="2:9" ht="15.75" x14ac:dyDescent="0.25">
      <c r="B241" s="22">
        <v>45286</v>
      </c>
      <c r="C241" s="23">
        <v>45286</v>
      </c>
      <c r="D241" s="24" t="s">
        <v>480</v>
      </c>
      <c r="E241" s="24" t="s">
        <v>481</v>
      </c>
      <c r="F241" s="24" t="s">
        <v>24</v>
      </c>
      <c r="G241" s="25">
        <v>23.6</v>
      </c>
      <c r="H241" s="25">
        <f t="shared" si="3"/>
        <v>849.6</v>
      </c>
      <c r="I241" s="26">
        <v>36</v>
      </c>
    </row>
    <row r="242" spans="2:9" ht="15.75" x14ac:dyDescent="0.25">
      <c r="B242" s="22">
        <v>45286</v>
      </c>
      <c r="C242" s="23">
        <v>45286</v>
      </c>
      <c r="D242" s="24" t="s">
        <v>482</v>
      </c>
      <c r="E242" s="24" t="s">
        <v>483</v>
      </c>
      <c r="F242" s="24" t="s">
        <v>24</v>
      </c>
      <c r="G242" s="25">
        <v>2531.2415999999998</v>
      </c>
      <c r="H242" s="25">
        <f t="shared" si="3"/>
        <v>4462578.9408</v>
      </c>
      <c r="I242" s="26">
        <v>1763</v>
      </c>
    </row>
    <row r="243" spans="2:9" ht="15.75" x14ac:dyDescent="0.25">
      <c r="B243" s="22">
        <v>45286</v>
      </c>
      <c r="C243" s="23">
        <v>45286</v>
      </c>
      <c r="D243" s="24" t="s">
        <v>484</v>
      </c>
      <c r="E243" s="24" t="s">
        <v>485</v>
      </c>
      <c r="F243" s="24" t="s">
        <v>24</v>
      </c>
      <c r="G243" s="25">
        <v>40.119999999999997</v>
      </c>
      <c r="H243" s="25">
        <f t="shared" si="3"/>
        <v>2326.96</v>
      </c>
      <c r="I243" s="26">
        <v>58</v>
      </c>
    </row>
    <row r="244" spans="2:9" ht="15.75" x14ac:dyDescent="0.25">
      <c r="B244" s="22">
        <v>45286</v>
      </c>
      <c r="C244" s="23">
        <v>45286</v>
      </c>
      <c r="D244" s="24" t="s">
        <v>486</v>
      </c>
      <c r="E244" s="24" t="s">
        <v>487</v>
      </c>
      <c r="F244" s="24" t="s">
        <v>24</v>
      </c>
      <c r="G244" s="25">
        <v>3.2449999999999997</v>
      </c>
      <c r="H244" s="25">
        <f t="shared" si="3"/>
        <v>155.76</v>
      </c>
      <c r="I244" s="26">
        <v>48</v>
      </c>
    </row>
    <row r="245" spans="2:9" ht="15.75" x14ac:dyDescent="0.25">
      <c r="B245" s="22">
        <v>45286</v>
      </c>
      <c r="C245" s="23">
        <v>45286</v>
      </c>
      <c r="D245" s="24" t="s">
        <v>488</v>
      </c>
      <c r="E245" s="24" t="s">
        <v>489</v>
      </c>
      <c r="F245" s="24" t="s">
        <v>24</v>
      </c>
      <c r="G245" s="25">
        <v>1.5575999999999999</v>
      </c>
      <c r="H245" s="25">
        <f t="shared" si="3"/>
        <v>6479.6159999999991</v>
      </c>
      <c r="I245" s="26">
        <v>4160</v>
      </c>
    </row>
    <row r="246" spans="2:9" ht="15.75" x14ac:dyDescent="0.25">
      <c r="B246" s="22">
        <v>45286</v>
      </c>
      <c r="C246" s="23">
        <v>45286</v>
      </c>
      <c r="D246" s="24" t="s">
        <v>490</v>
      </c>
      <c r="E246" s="24" t="s">
        <v>491</v>
      </c>
      <c r="F246" s="24" t="s">
        <v>24</v>
      </c>
      <c r="G246" s="25">
        <v>4.01</v>
      </c>
      <c r="H246" s="25">
        <f t="shared" si="3"/>
        <v>40.099999999999994</v>
      </c>
      <c r="I246" s="26">
        <v>10</v>
      </c>
    </row>
    <row r="247" spans="2:9" ht="15.75" x14ac:dyDescent="0.25">
      <c r="B247" s="22">
        <v>45286</v>
      </c>
      <c r="C247" s="23">
        <v>45286</v>
      </c>
      <c r="D247" s="24" t="s">
        <v>492</v>
      </c>
      <c r="E247" s="24" t="s">
        <v>493</v>
      </c>
      <c r="F247" s="24" t="s">
        <v>24</v>
      </c>
      <c r="G247" s="25">
        <v>40.119999999999997</v>
      </c>
      <c r="H247" s="25">
        <f t="shared" si="3"/>
        <v>200.6</v>
      </c>
      <c r="I247" s="26">
        <v>5</v>
      </c>
    </row>
    <row r="248" spans="2:9" ht="15.75" x14ac:dyDescent="0.25">
      <c r="B248" s="22">
        <v>45286</v>
      </c>
      <c r="C248" s="23">
        <v>45286</v>
      </c>
      <c r="D248" s="24" t="s">
        <v>494</v>
      </c>
      <c r="E248" s="24" t="s">
        <v>495</v>
      </c>
      <c r="F248" s="24" t="s">
        <v>24</v>
      </c>
      <c r="G248" s="25">
        <v>59.733566666666668</v>
      </c>
      <c r="H248" s="25">
        <f t="shared" si="3"/>
        <v>358.40140000000002</v>
      </c>
      <c r="I248" s="26">
        <v>6</v>
      </c>
    </row>
    <row r="249" spans="2:9" ht="15.75" x14ac:dyDescent="0.25">
      <c r="B249" s="22">
        <v>45286</v>
      </c>
      <c r="C249" s="23">
        <v>45286</v>
      </c>
      <c r="D249" s="24" t="s">
        <v>496</v>
      </c>
      <c r="E249" s="24" t="s">
        <v>497</v>
      </c>
      <c r="F249" s="24" t="s">
        <v>24</v>
      </c>
      <c r="G249" s="25">
        <v>6916.0508000000009</v>
      </c>
      <c r="H249" s="25">
        <f t="shared" si="3"/>
        <v>248977.82880000002</v>
      </c>
      <c r="I249" s="26">
        <v>36</v>
      </c>
    </row>
    <row r="250" spans="2:9" ht="15.75" x14ac:dyDescent="0.25">
      <c r="B250" s="22">
        <v>45286</v>
      </c>
      <c r="C250" s="23">
        <v>45286</v>
      </c>
      <c r="D250" s="24" t="s">
        <v>498</v>
      </c>
      <c r="E250" s="24" t="s">
        <v>499</v>
      </c>
      <c r="F250" s="24" t="s">
        <v>24</v>
      </c>
      <c r="G250" s="25">
        <v>2979.5</v>
      </c>
      <c r="H250" s="25">
        <f t="shared" si="3"/>
        <v>17877</v>
      </c>
      <c r="I250" s="26">
        <v>6</v>
      </c>
    </row>
    <row r="251" spans="2:9" ht="15.75" x14ac:dyDescent="0.25">
      <c r="B251" s="22">
        <v>45286</v>
      </c>
      <c r="C251" s="23">
        <v>45286</v>
      </c>
      <c r="D251" s="24" t="s">
        <v>500</v>
      </c>
      <c r="E251" s="24" t="s">
        <v>501</v>
      </c>
      <c r="F251" s="24" t="s">
        <v>24</v>
      </c>
      <c r="G251" s="25">
        <v>5.9250160000000003</v>
      </c>
      <c r="H251" s="25">
        <f t="shared" si="3"/>
        <v>5765.0405680000003</v>
      </c>
      <c r="I251" s="26">
        <v>973</v>
      </c>
    </row>
    <row r="252" spans="2:9" ht="15.75" x14ac:dyDescent="0.25">
      <c r="B252" s="22">
        <v>45286</v>
      </c>
      <c r="C252" s="23">
        <v>45286</v>
      </c>
      <c r="D252" s="24" t="s">
        <v>502</v>
      </c>
      <c r="E252" s="24" t="s">
        <v>503</v>
      </c>
      <c r="F252" s="24" t="s">
        <v>24</v>
      </c>
      <c r="G252" s="25">
        <v>50</v>
      </c>
      <c r="H252" s="25">
        <f t="shared" si="3"/>
        <v>7300</v>
      </c>
      <c r="I252" s="26">
        <v>146</v>
      </c>
    </row>
    <row r="253" spans="2:9" ht="15.75" x14ac:dyDescent="0.25">
      <c r="B253" s="22">
        <v>45286</v>
      </c>
      <c r="C253" s="23">
        <v>45286</v>
      </c>
      <c r="D253" s="24" t="s">
        <v>504</v>
      </c>
      <c r="E253" s="24" t="s">
        <v>505</v>
      </c>
      <c r="F253" s="24" t="s">
        <v>24</v>
      </c>
      <c r="G253" s="25">
        <v>567.0018</v>
      </c>
      <c r="H253" s="25">
        <f t="shared" si="3"/>
        <v>48762.154800000004</v>
      </c>
      <c r="I253" s="26">
        <v>86</v>
      </c>
    </row>
    <row r="254" spans="2:9" ht="15.75" x14ac:dyDescent="0.25">
      <c r="B254" s="22">
        <v>45286</v>
      </c>
      <c r="C254" s="23">
        <v>45286</v>
      </c>
      <c r="D254" s="24" t="s">
        <v>506</v>
      </c>
      <c r="E254" s="24" t="s">
        <v>507</v>
      </c>
      <c r="F254" s="24" t="s">
        <v>24</v>
      </c>
      <c r="G254" s="25">
        <v>265.5</v>
      </c>
      <c r="H254" s="25">
        <f t="shared" si="3"/>
        <v>265.5</v>
      </c>
      <c r="I254" s="26">
        <v>1</v>
      </c>
    </row>
    <row r="255" spans="2:9" ht="15.75" x14ac:dyDescent="0.25">
      <c r="B255" s="22">
        <v>45286</v>
      </c>
      <c r="C255" s="23">
        <v>45286</v>
      </c>
      <c r="D255" s="24" t="s">
        <v>508</v>
      </c>
      <c r="E255" s="24" t="s">
        <v>509</v>
      </c>
      <c r="F255" s="24" t="s">
        <v>24</v>
      </c>
      <c r="G255" s="25">
        <v>53.1</v>
      </c>
      <c r="H255" s="25">
        <f t="shared" si="3"/>
        <v>2495.7000000000003</v>
      </c>
      <c r="I255" s="26">
        <v>47</v>
      </c>
    </row>
    <row r="256" spans="2:9" ht="15.75" x14ac:dyDescent="0.25">
      <c r="B256" s="22">
        <v>45286</v>
      </c>
      <c r="C256" s="23">
        <v>45286</v>
      </c>
      <c r="D256" s="24" t="s">
        <v>510</v>
      </c>
      <c r="E256" s="24" t="s">
        <v>511</v>
      </c>
      <c r="F256" s="24" t="s">
        <v>24</v>
      </c>
      <c r="G256" s="25">
        <v>76.7</v>
      </c>
      <c r="H256" s="25">
        <f t="shared" si="3"/>
        <v>690.30000000000007</v>
      </c>
      <c r="I256" s="26">
        <v>9</v>
      </c>
    </row>
    <row r="257" spans="2:9" ht="15.75" x14ac:dyDescent="0.25">
      <c r="B257" s="22">
        <v>45286</v>
      </c>
      <c r="C257" s="23">
        <v>45286</v>
      </c>
      <c r="D257" s="24" t="s">
        <v>512</v>
      </c>
      <c r="E257" s="24" t="s">
        <v>513</v>
      </c>
      <c r="F257" s="24" t="s">
        <v>24</v>
      </c>
      <c r="G257" s="25">
        <v>708</v>
      </c>
      <c r="H257" s="25">
        <f t="shared" si="3"/>
        <v>1416</v>
      </c>
      <c r="I257" s="26">
        <v>2</v>
      </c>
    </row>
    <row r="258" spans="2:9" ht="15.75" x14ac:dyDescent="0.25">
      <c r="B258" s="22">
        <v>45286</v>
      </c>
      <c r="C258" s="23">
        <v>45286</v>
      </c>
      <c r="D258" s="24" t="s">
        <v>514</v>
      </c>
      <c r="E258" s="24" t="s">
        <v>515</v>
      </c>
      <c r="F258" s="24" t="s">
        <v>24</v>
      </c>
      <c r="G258" s="25">
        <v>43.07</v>
      </c>
      <c r="H258" s="25">
        <f t="shared" si="3"/>
        <v>706003.44000000006</v>
      </c>
      <c r="I258" s="26">
        <v>16392</v>
      </c>
    </row>
    <row r="259" spans="2:9" ht="15.75" x14ac:dyDescent="0.25">
      <c r="B259" s="22">
        <v>45286</v>
      </c>
      <c r="C259" s="23">
        <v>45286</v>
      </c>
      <c r="D259" s="24" t="s">
        <v>514</v>
      </c>
      <c r="E259" s="24" t="s">
        <v>515</v>
      </c>
      <c r="F259" s="24" t="s">
        <v>254</v>
      </c>
      <c r="G259" s="25">
        <v>43.07</v>
      </c>
      <c r="H259" s="25">
        <f t="shared" si="3"/>
        <v>662933.44000000006</v>
      </c>
      <c r="I259" s="26">
        <v>15392</v>
      </c>
    </row>
    <row r="260" spans="2:9" ht="15.75" x14ac:dyDescent="0.25">
      <c r="B260" s="22">
        <v>45286</v>
      </c>
      <c r="C260" s="23">
        <v>45286</v>
      </c>
      <c r="D260" s="24" t="s">
        <v>516</v>
      </c>
      <c r="E260" s="24" t="s">
        <v>517</v>
      </c>
      <c r="F260" s="24" t="s">
        <v>24</v>
      </c>
      <c r="G260" s="25">
        <v>43.66</v>
      </c>
      <c r="H260" s="25">
        <f t="shared" si="3"/>
        <v>1615.4199999999998</v>
      </c>
      <c r="I260" s="26">
        <v>37</v>
      </c>
    </row>
    <row r="261" spans="2:9" ht="15.75" x14ac:dyDescent="0.25">
      <c r="B261" s="22">
        <v>45286</v>
      </c>
      <c r="C261" s="23">
        <v>45286</v>
      </c>
      <c r="D261" s="24" t="s">
        <v>518</v>
      </c>
      <c r="E261" s="24" t="s">
        <v>519</v>
      </c>
      <c r="F261" s="24" t="s">
        <v>24</v>
      </c>
      <c r="G261" s="25">
        <v>90.86</v>
      </c>
      <c r="H261" s="25">
        <f t="shared" si="3"/>
        <v>1362.9</v>
      </c>
      <c r="I261" s="26">
        <v>15</v>
      </c>
    </row>
    <row r="262" spans="2:9" ht="15.75" x14ac:dyDescent="0.25">
      <c r="B262" s="22">
        <v>45286</v>
      </c>
      <c r="C262" s="23">
        <v>45286</v>
      </c>
      <c r="D262" s="24" t="s">
        <v>520</v>
      </c>
      <c r="E262" s="24" t="s">
        <v>521</v>
      </c>
      <c r="F262" s="24" t="s">
        <v>248</v>
      </c>
      <c r="G262" s="25">
        <v>295</v>
      </c>
      <c r="H262" s="25">
        <f t="shared" si="3"/>
        <v>1475</v>
      </c>
      <c r="I262" s="26">
        <v>5</v>
      </c>
    </row>
    <row r="263" spans="2:9" ht="15.75" x14ac:dyDescent="0.25">
      <c r="B263" s="22">
        <v>45286</v>
      </c>
      <c r="C263" s="23">
        <v>45286</v>
      </c>
      <c r="D263" s="24" t="s">
        <v>522</v>
      </c>
      <c r="E263" s="24" t="s">
        <v>523</v>
      </c>
      <c r="F263" s="24" t="s">
        <v>24</v>
      </c>
      <c r="G263" s="25">
        <v>135.69999999999999</v>
      </c>
      <c r="H263" s="25">
        <f t="shared" si="3"/>
        <v>12348.699999999999</v>
      </c>
      <c r="I263" s="26">
        <v>91</v>
      </c>
    </row>
    <row r="264" spans="2:9" ht="15.75" x14ac:dyDescent="0.25">
      <c r="B264" s="22">
        <v>45286</v>
      </c>
      <c r="C264" s="23">
        <v>45286</v>
      </c>
      <c r="D264" s="24" t="s">
        <v>524</v>
      </c>
      <c r="E264" s="24" t="s">
        <v>525</v>
      </c>
      <c r="F264" s="24" t="s">
        <v>24</v>
      </c>
      <c r="G264" s="25">
        <v>58.689</v>
      </c>
      <c r="H264" s="25">
        <f t="shared" si="3"/>
        <v>1291.1579999999999</v>
      </c>
      <c r="I264" s="26">
        <v>22</v>
      </c>
    </row>
    <row r="265" spans="2:9" ht="15.75" x14ac:dyDescent="0.25">
      <c r="B265" s="22">
        <v>45286</v>
      </c>
      <c r="C265" s="23">
        <v>45286</v>
      </c>
      <c r="D265" s="24" t="s">
        <v>526</v>
      </c>
      <c r="E265" s="24" t="s">
        <v>527</v>
      </c>
      <c r="F265" s="24" t="s">
        <v>254</v>
      </c>
      <c r="G265" s="25">
        <v>455.952</v>
      </c>
      <c r="H265" s="25">
        <f t="shared" si="3"/>
        <v>110048.57472</v>
      </c>
      <c r="I265" s="26">
        <v>241.36</v>
      </c>
    </row>
    <row r="266" spans="2:9" ht="15.75" x14ac:dyDescent="0.25">
      <c r="B266" s="22">
        <v>45286</v>
      </c>
      <c r="C266" s="23">
        <v>45286</v>
      </c>
      <c r="D266" s="24" t="s">
        <v>528</v>
      </c>
      <c r="E266" s="24" t="s">
        <v>529</v>
      </c>
      <c r="F266" s="24" t="s">
        <v>254</v>
      </c>
      <c r="G266" s="25">
        <v>455.952</v>
      </c>
      <c r="H266" s="25">
        <f t="shared" si="3"/>
        <v>364761.59999999998</v>
      </c>
      <c r="I266" s="26">
        <v>800</v>
      </c>
    </row>
    <row r="267" spans="2:9" ht="15.75" x14ac:dyDescent="0.25">
      <c r="B267" s="22">
        <v>45286</v>
      </c>
      <c r="C267" s="23">
        <v>45286</v>
      </c>
      <c r="D267" s="24" t="s">
        <v>530</v>
      </c>
      <c r="E267" s="24" t="s">
        <v>531</v>
      </c>
      <c r="F267" s="24" t="s">
        <v>24</v>
      </c>
      <c r="G267" s="25">
        <v>5.2116666666666669</v>
      </c>
      <c r="H267" s="25">
        <f t="shared" si="3"/>
        <v>20289.018333333333</v>
      </c>
      <c r="I267" s="26">
        <v>3893</v>
      </c>
    </row>
    <row r="268" spans="2:9" ht="15.75" x14ac:dyDescent="0.25">
      <c r="B268" s="22">
        <v>45286</v>
      </c>
      <c r="C268" s="23">
        <v>45286</v>
      </c>
      <c r="D268" s="24" t="s">
        <v>530</v>
      </c>
      <c r="E268" s="24" t="s">
        <v>531</v>
      </c>
      <c r="F268" s="24" t="s">
        <v>532</v>
      </c>
      <c r="G268" s="25">
        <v>62.54</v>
      </c>
      <c r="H268" s="25">
        <f t="shared" si="3"/>
        <v>226957.66</v>
      </c>
      <c r="I268" s="26">
        <v>3629</v>
      </c>
    </row>
    <row r="269" spans="2:9" ht="15.75" x14ac:dyDescent="0.25">
      <c r="B269" s="22">
        <v>45286</v>
      </c>
      <c r="C269" s="23">
        <v>45286</v>
      </c>
      <c r="D269" s="24" t="s">
        <v>533</v>
      </c>
      <c r="E269" s="24" t="s">
        <v>534</v>
      </c>
      <c r="F269" s="24" t="s">
        <v>24</v>
      </c>
      <c r="G269" s="25">
        <v>694.99639999999999</v>
      </c>
      <c r="H269" s="25">
        <f t="shared" si="3"/>
        <v>4864.9748</v>
      </c>
      <c r="I269" s="26">
        <v>7</v>
      </c>
    </row>
    <row r="270" spans="2:9" ht="15.75" x14ac:dyDescent="0.25">
      <c r="B270" s="22">
        <v>45286</v>
      </c>
      <c r="C270" s="23">
        <v>45286</v>
      </c>
      <c r="D270" s="24" t="s">
        <v>535</v>
      </c>
      <c r="E270" s="24" t="s">
        <v>536</v>
      </c>
      <c r="F270" s="24" t="s">
        <v>24</v>
      </c>
      <c r="G270" s="25">
        <v>40.560022000000004</v>
      </c>
      <c r="H270" s="25">
        <f t="shared" si="3"/>
        <v>405.60022000000004</v>
      </c>
      <c r="I270" s="26">
        <v>10</v>
      </c>
    </row>
    <row r="271" spans="2:9" ht="15.75" x14ac:dyDescent="0.25">
      <c r="B271" s="22">
        <v>45283</v>
      </c>
      <c r="C271" s="23">
        <v>45283</v>
      </c>
      <c r="D271" s="24" t="s">
        <v>537</v>
      </c>
      <c r="E271" s="24" t="s">
        <v>538</v>
      </c>
      <c r="F271" s="24" t="s">
        <v>24</v>
      </c>
      <c r="G271" s="25">
        <v>4248</v>
      </c>
      <c r="H271" s="25">
        <f t="shared" ref="H271:H334" si="4">+I271*G271</f>
        <v>208152</v>
      </c>
      <c r="I271" s="26">
        <v>49</v>
      </c>
    </row>
    <row r="272" spans="2:9" ht="15.75" x14ac:dyDescent="0.25">
      <c r="B272" s="22">
        <v>45283</v>
      </c>
      <c r="C272" s="23">
        <v>45283</v>
      </c>
      <c r="D272" s="24" t="s">
        <v>539</v>
      </c>
      <c r="E272" s="24" t="s">
        <v>540</v>
      </c>
      <c r="F272" s="24" t="s">
        <v>24</v>
      </c>
      <c r="G272" s="25">
        <v>59</v>
      </c>
      <c r="H272" s="25">
        <f t="shared" si="4"/>
        <v>354</v>
      </c>
      <c r="I272" s="26">
        <v>6</v>
      </c>
    </row>
    <row r="273" spans="2:9" ht="15.75" x14ac:dyDescent="0.25">
      <c r="B273" s="22">
        <v>45283</v>
      </c>
      <c r="C273" s="23">
        <v>45283</v>
      </c>
      <c r="D273" s="24" t="s">
        <v>541</v>
      </c>
      <c r="E273" s="24" t="s">
        <v>542</v>
      </c>
      <c r="F273" s="24" t="s">
        <v>24</v>
      </c>
      <c r="G273" s="25">
        <v>2006</v>
      </c>
      <c r="H273" s="25">
        <f t="shared" si="4"/>
        <v>18054</v>
      </c>
      <c r="I273" s="26">
        <v>9</v>
      </c>
    </row>
    <row r="274" spans="2:9" ht="15.75" x14ac:dyDescent="0.25">
      <c r="B274" s="22">
        <v>45283</v>
      </c>
      <c r="C274" s="23">
        <v>45283</v>
      </c>
      <c r="D274" s="24" t="s">
        <v>543</v>
      </c>
      <c r="E274" s="24" t="s">
        <v>544</v>
      </c>
      <c r="F274" s="24" t="s">
        <v>24</v>
      </c>
      <c r="G274" s="25">
        <v>944</v>
      </c>
      <c r="H274" s="25">
        <f t="shared" si="4"/>
        <v>8496</v>
      </c>
      <c r="I274" s="26">
        <v>9</v>
      </c>
    </row>
    <row r="275" spans="2:9" ht="15.75" x14ac:dyDescent="0.25">
      <c r="B275" s="22">
        <v>45283</v>
      </c>
      <c r="C275" s="23">
        <v>45283</v>
      </c>
      <c r="D275" s="24" t="s">
        <v>545</v>
      </c>
      <c r="E275" s="24" t="s">
        <v>546</v>
      </c>
      <c r="F275" s="24" t="s">
        <v>24</v>
      </c>
      <c r="G275" s="25">
        <v>10030</v>
      </c>
      <c r="H275" s="25">
        <f t="shared" si="4"/>
        <v>90270</v>
      </c>
      <c r="I275" s="26">
        <v>9</v>
      </c>
    </row>
    <row r="276" spans="2:9" ht="15.75" x14ac:dyDescent="0.25">
      <c r="B276" s="22">
        <v>45283</v>
      </c>
      <c r="C276" s="23">
        <v>45283</v>
      </c>
      <c r="D276" s="24" t="s">
        <v>547</v>
      </c>
      <c r="E276" s="24" t="s">
        <v>548</v>
      </c>
      <c r="F276" s="24" t="s">
        <v>24</v>
      </c>
      <c r="G276" s="25">
        <v>590</v>
      </c>
      <c r="H276" s="25">
        <f t="shared" si="4"/>
        <v>590</v>
      </c>
      <c r="I276" s="26">
        <v>1</v>
      </c>
    </row>
    <row r="277" spans="2:9" ht="15.75" x14ac:dyDescent="0.25">
      <c r="B277" s="22">
        <v>45283</v>
      </c>
      <c r="C277" s="23">
        <v>45283</v>
      </c>
      <c r="D277" s="24" t="s">
        <v>549</v>
      </c>
      <c r="E277" s="24" t="s">
        <v>550</v>
      </c>
      <c r="F277" s="24" t="s">
        <v>24</v>
      </c>
      <c r="G277" s="25">
        <v>143.8066</v>
      </c>
      <c r="H277" s="25">
        <f t="shared" si="4"/>
        <v>1438.066</v>
      </c>
      <c r="I277" s="26">
        <v>10</v>
      </c>
    </row>
    <row r="278" spans="2:9" ht="15.75" x14ac:dyDescent="0.25">
      <c r="B278" s="22">
        <v>45283</v>
      </c>
      <c r="C278" s="23">
        <v>45283</v>
      </c>
      <c r="D278" s="24" t="s">
        <v>551</v>
      </c>
      <c r="E278" s="24" t="s">
        <v>552</v>
      </c>
      <c r="F278" s="24" t="s">
        <v>24</v>
      </c>
      <c r="G278" s="25">
        <v>432.02160000000003</v>
      </c>
      <c r="H278" s="25">
        <f t="shared" si="4"/>
        <v>12528.626400000001</v>
      </c>
      <c r="I278" s="26">
        <v>29</v>
      </c>
    </row>
    <row r="279" spans="2:9" ht="15.75" x14ac:dyDescent="0.25">
      <c r="B279" s="22">
        <v>45283</v>
      </c>
      <c r="C279" s="23">
        <v>45283</v>
      </c>
      <c r="D279" s="24" t="s">
        <v>553</v>
      </c>
      <c r="E279" s="24" t="s">
        <v>554</v>
      </c>
      <c r="F279" s="24" t="s">
        <v>24</v>
      </c>
      <c r="G279" s="25">
        <v>780.09800000000007</v>
      </c>
      <c r="H279" s="25">
        <f t="shared" si="4"/>
        <v>7020.8820000000005</v>
      </c>
      <c r="I279" s="26">
        <v>9</v>
      </c>
    </row>
    <row r="280" spans="2:9" ht="15.75" x14ac:dyDescent="0.25">
      <c r="B280" s="22">
        <v>45283</v>
      </c>
      <c r="C280" s="23">
        <v>45283</v>
      </c>
      <c r="D280" s="24" t="s">
        <v>555</v>
      </c>
      <c r="E280" s="24" t="s">
        <v>556</v>
      </c>
      <c r="F280" s="24" t="s">
        <v>24</v>
      </c>
      <c r="G280" s="25">
        <v>754.01</v>
      </c>
      <c r="H280" s="25">
        <f t="shared" si="4"/>
        <v>3016.04</v>
      </c>
      <c r="I280" s="26">
        <v>4</v>
      </c>
    </row>
    <row r="281" spans="2:9" ht="15.75" x14ac:dyDescent="0.25">
      <c r="B281" s="22">
        <v>45283</v>
      </c>
      <c r="C281" s="23">
        <v>45283</v>
      </c>
      <c r="D281" s="24" t="s">
        <v>557</v>
      </c>
      <c r="E281" s="24" t="s">
        <v>558</v>
      </c>
      <c r="F281" s="24" t="s">
        <v>284</v>
      </c>
      <c r="G281" s="25">
        <v>1543.19928</v>
      </c>
      <c r="H281" s="25">
        <f t="shared" si="4"/>
        <v>12345.59424</v>
      </c>
      <c r="I281" s="26">
        <v>8</v>
      </c>
    </row>
    <row r="282" spans="2:9" ht="15.75" x14ac:dyDescent="0.25">
      <c r="B282" s="22">
        <v>45283</v>
      </c>
      <c r="C282" s="23">
        <v>45283</v>
      </c>
      <c r="D282" s="24" t="s">
        <v>559</v>
      </c>
      <c r="E282" s="24" t="s">
        <v>560</v>
      </c>
      <c r="F282" s="24" t="s">
        <v>24</v>
      </c>
      <c r="G282" s="25">
        <v>9617</v>
      </c>
      <c r="H282" s="25">
        <f t="shared" si="4"/>
        <v>250042</v>
      </c>
      <c r="I282" s="26">
        <v>26</v>
      </c>
    </row>
    <row r="283" spans="2:9" ht="15.75" x14ac:dyDescent="0.25">
      <c r="B283" s="22">
        <v>45283</v>
      </c>
      <c r="C283" s="23">
        <v>45283</v>
      </c>
      <c r="D283" s="24" t="s">
        <v>561</v>
      </c>
      <c r="E283" s="24" t="s">
        <v>562</v>
      </c>
      <c r="F283" s="24" t="s">
        <v>24</v>
      </c>
      <c r="G283" s="25">
        <v>12348.558399999998</v>
      </c>
      <c r="H283" s="25">
        <f t="shared" si="4"/>
        <v>74091.350399999996</v>
      </c>
      <c r="I283" s="26">
        <v>6</v>
      </c>
    </row>
    <row r="284" spans="2:9" ht="15.75" x14ac:dyDescent="0.25">
      <c r="B284" s="22">
        <v>45283</v>
      </c>
      <c r="C284" s="23">
        <v>45283</v>
      </c>
      <c r="D284" s="24" t="s">
        <v>563</v>
      </c>
      <c r="E284" s="24" t="s">
        <v>564</v>
      </c>
      <c r="F284" s="24" t="s">
        <v>24</v>
      </c>
      <c r="G284" s="25">
        <v>6507.26</v>
      </c>
      <c r="H284" s="25">
        <f t="shared" si="4"/>
        <v>32536.300000000003</v>
      </c>
      <c r="I284" s="26">
        <v>5</v>
      </c>
    </row>
    <row r="285" spans="2:9" ht="15.75" x14ac:dyDescent="0.25">
      <c r="B285" s="22">
        <v>45283</v>
      </c>
      <c r="C285" s="23">
        <v>45283</v>
      </c>
      <c r="D285" s="24" t="s">
        <v>565</v>
      </c>
      <c r="E285" s="24" t="s">
        <v>566</v>
      </c>
      <c r="F285" s="24" t="s">
        <v>24</v>
      </c>
      <c r="G285" s="25">
        <v>3.54</v>
      </c>
      <c r="H285" s="25">
        <f t="shared" si="4"/>
        <v>601.79999999999995</v>
      </c>
      <c r="I285" s="26">
        <v>170</v>
      </c>
    </row>
    <row r="286" spans="2:9" ht="15.75" x14ac:dyDescent="0.25">
      <c r="B286" s="22">
        <v>45283</v>
      </c>
      <c r="C286" s="23">
        <v>45283</v>
      </c>
      <c r="D286" s="24" t="s">
        <v>567</v>
      </c>
      <c r="E286" s="24" t="s">
        <v>568</v>
      </c>
      <c r="F286" s="24" t="s">
        <v>24</v>
      </c>
      <c r="G286" s="25">
        <v>62.799599999999998</v>
      </c>
      <c r="H286" s="25">
        <f t="shared" si="4"/>
        <v>251.19839999999999</v>
      </c>
      <c r="I286" s="26">
        <v>4</v>
      </c>
    </row>
    <row r="287" spans="2:9" ht="15.75" x14ac:dyDescent="0.25">
      <c r="B287" s="22">
        <v>45283</v>
      </c>
      <c r="C287" s="23">
        <v>45283</v>
      </c>
      <c r="D287" s="24" t="s">
        <v>569</v>
      </c>
      <c r="E287" s="24" t="s">
        <v>570</v>
      </c>
      <c r="F287" s="24" t="s">
        <v>24</v>
      </c>
      <c r="G287" s="25">
        <v>32.5</v>
      </c>
      <c r="H287" s="25">
        <f t="shared" si="4"/>
        <v>747.5</v>
      </c>
      <c r="I287" s="26">
        <v>23</v>
      </c>
    </row>
    <row r="288" spans="2:9" ht="15.75" x14ac:dyDescent="0.25">
      <c r="B288" s="22">
        <v>45283</v>
      </c>
      <c r="C288" s="23">
        <v>45283</v>
      </c>
      <c r="D288" s="24" t="s">
        <v>571</v>
      </c>
      <c r="E288" s="24" t="s">
        <v>572</v>
      </c>
      <c r="F288" s="24" t="s">
        <v>24</v>
      </c>
      <c r="G288" s="25">
        <v>190.27500000000001</v>
      </c>
      <c r="H288" s="25">
        <f t="shared" si="4"/>
        <v>11416.5</v>
      </c>
      <c r="I288" s="26">
        <v>60</v>
      </c>
    </row>
    <row r="289" spans="2:9" ht="15.75" x14ac:dyDescent="0.25">
      <c r="B289" s="22">
        <v>45283</v>
      </c>
      <c r="C289" s="23">
        <v>45283</v>
      </c>
      <c r="D289" s="24" t="s">
        <v>573</v>
      </c>
      <c r="E289" s="24" t="s">
        <v>574</v>
      </c>
      <c r="F289" s="24" t="s">
        <v>24</v>
      </c>
      <c r="G289" s="25">
        <v>409.36560000000003</v>
      </c>
      <c r="H289" s="25">
        <f t="shared" si="4"/>
        <v>5731.1184000000003</v>
      </c>
      <c r="I289" s="26">
        <v>14</v>
      </c>
    </row>
    <row r="290" spans="2:9" ht="15.75" x14ac:dyDescent="0.25">
      <c r="B290" s="22">
        <v>45283</v>
      </c>
      <c r="C290" s="23">
        <v>45283</v>
      </c>
      <c r="D290" s="24" t="s">
        <v>575</v>
      </c>
      <c r="E290" s="24" t="s">
        <v>576</v>
      </c>
      <c r="F290" s="24" t="s">
        <v>24</v>
      </c>
      <c r="G290" s="25">
        <v>118</v>
      </c>
      <c r="H290" s="25">
        <f t="shared" si="4"/>
        <v>72452</v>
      </c>
      <c r="I290" s="26">
        <v>614</v>
      </c>
    </row>
    <row r="291" spans="2:9" ht="15.75" x14ac:dyDescent="0.25">
      <c r="B291" s="22">
        <v>45283</v>
      </c>
      <c r="C291" s="23">
        <v>45283</v>
      </c>
      <c r="D291" s="24" t="s">
        <v>577</v>
      </c>
      <c r="E291" s="24" t="s">
        <v>578</v>
      </c>
      <c r="F291" s="24" t="s">
        <v>245</v>
      </c>
      <c r="G291" s="25">
        <v>1534.0070800000001</v>
      </c>
      <c r="H291" s="25">
        <f t="shared" si="4"/>
        <v>1988073.1756800001</v>
      </c>
      <c r="I291" s="26">
        <v>1296</v>
      </c>
    </row>
    <row r="292" spans="2:9" ht="15.75" x14ac:dyDescent="0.25">
      <c r="B292" s="22">
        <v>45283</v>
      </c>
      <c r="C292" s="23">
        <v>45283</v>
      </c>
      <c r="D292" s="24" t="s">
        <v>579</v>
      </c>
      <c r="E292" s="24" t="s">
        <v>580</v>
      </c>
      <c r="F292" s="24" t="s">
        <v>581</v>
      </c>
      <c r="G292" s="25">
        <v>502.08999999999992</v>
      </c>
      <c r="H292" s="25">
        <f t="shared" si="4"/>
        <v>1357276.2987699998</v>
      </c>
      <c r="I292" s="26">
        <f>1351626.5/500</f>
        <v>2703.2530000000002</v>
      </c>
    </row>
    <row r="293" spans="2:9" ht="15.75" x14ac:dyDescent="0.25">
      <c r="B293" s="22">
        <v>45283</v>
      </c>
      <c r="C293" s="23">
        <v>45283</v>
      </c>
      <c r="D293" s="24" t="s">
        <v>579</v>
      </c>
      <c r="E293" s="24" t="s">
        <v>580</v>
      </c>
      <c r="F293" s="24" t="s">
        <v>582</v>
      </c>
      <c r="G293" s="25">
        <v>2510.4499999999998</v>
      </c>
      <c r="H293" s="25">
        <f t="shared" si="4"/>
        <v>6708557.54385</v>
      </c>
      <c r="I293" s="26">
        <f>1336126.5/500</f>
        <v>2672.2530000000002</v>
      </c>
    </row>
    <row r="294" spans="2:9" ht="15.75" x14ac:dyDescent="0.25">
      <c r="B294" s="22">
        <v>45283</v>
      </c>
      <c r="C294" s="23">
        <v>45283</v>
      </c>
      <c r="D294" s="24" t="s">
        <v>579</v>
      </c>
      <c r="E294" s="24" t="s">
        <v>580</v>
      </c>
      <c r="F294" s="24" t="s">
        <v>245</v>
      </c>
      <c r="G294" s="25">
        <v>5020.8999999999996</v>
      </c>
      <c r="H294" s="25">
        <f t="shared" si="4"/>
        <v>6708231.1853499999</v>
      </c>
      <c r="I294" s="26">
        <f>1336061.5/1000</f>
        <v>1336.0615</v>
      </c>
    </row>
    <row r="295" spans="2:9" ht="15.75" x14ac:dyDescent="0.25">
      <c r="B295" s="22">
        <v>45283</v>
      </c>
      <c r="C295" s="23">
        <v>45283</v>
      </c>
      <c r="D295" s="24" t="s">
        <v>579</v>
      </c>
      <c r="E295" s="24" t="s">
        <v>580</v>
      </c>
      <c r="F295" s="24" t="s">
        <v>583</v>
      </c>
      <c r="G295" s="25">
        <v>25.104499999999994</v>
      </c>
      <c r="H295" s="25">
        <f t="shared" si="4"/>
        <v>67074.780503499976</v>
      </c>
      <c r="I295" s="26">
        <f>1335911.5/500</f>
        <v>2671.8229999999999</v>
      </c>
    </row>
    <row r="296" spans="2:9" ht="15.75" x14ac:dyDescent="0.25">
      <c r="B296" s="22">
        <v>45283</v>
      </c>
      <c r="C296" s="23">
        <v>45283</v>
      </c>
      <c r="D296" s="24" t="s">
        <v>584</v>
      </c>
      <c r="E296" s="24" t="s">
        <v>585</v>
      </c>
      <c r="F296" s="24" t="s">
        <v>24</v>
      </c>
      <c r="G296" s="25">
        <v>194.7</v>
      </c>
      <c r="H296" s="25">
        <f t="shared" si="4"/>
        <v>51984.899999999994</v>
      </c>
      <c r="I296" s="26">
        <v>267</v>
      </c>
    </row>
    <row r="297" spans="2:9" ht="15.75" x14ac:dyDescent="0.25">
      <c r="B297" s="22">
        <v>45283</v>
      </c>
      <c r="C297" s="23">
        <v>45283</v>
      </c>
      <c r="D297" s="24" t="s">
        <v>586</v>
      </c>
      <c r="E297" s="24" t="s">
        <v>587</v>
      </c>
      <c r="F297" s="24" t="s">
        <v>24</v>
      </c>
      <c r="G297" s="25">
        <v>1193.3330166666667</v>
      </c>
      <c r="H297" s="25">
        <f t="shared" si="4"/>
        <v>20286.661283333335</v>
      </c>
      <c r="I297" s="26">
        <v>17</v>
      </c>
    </row>
    <row r="298" spans="2:9" ht="15.75" x14ac:dyDescent="0.25">
      <c r="B298" s="22">
        <v>45283</v>
      </c>
      <c r="C298" s="23">
        <v>45283</v>
      </c>
      <c r="D298" s="24" t="s">
        <v>588</v>
      </c>
      <c r="E298" s="24" t="s">
        <v>589</v>
      </c>
      <c r="F298" s="24" t="s">
        <v>24</v>
      </c>
      <c r="G298" s="25">
        <v>519.19999999999993</v>
      </c>
      <c r="H298" s="25">
        <f t="shared" si="4"/>
        <v>206641.59999999998</v>
      </c>
      <c r="I298" s="26">
        <v>398</v>
      </c>
    </row>
    <row r="299" spans="2:9" ht="15.75" x14ac:dyDescent="0.25">
      <c r="B299" s="22">
        <v>45283</v>
      </c>
      <c r="C299" s="23">
        <v>45283</v>
      </c>
      <c r="D299" s="24" t="s">
        <v>590</v>
      </c>
      <c r="E299" s="24" t="s">
        <v>591</v>
      </c>
      <c r="F299" s="24" t="s">
        <v>592</v>
      </c>
      <c r="G299" s="25">
        <v>389.40000000000003</v>
      </c>
      <c r="H299" s="25">
        <f t="shared" si="4"/>
        <v>1687659.6</v>
      </c>
      <c r="I299" s="26">
        <v>4334</v>
      </c>
    </row>
    <row r="300" spans="2:9" ht="15.75" x14ac:dyDescent="0.25">
      <c r="B300" s="22">
        <v>45283</v>
      </c>
      <c r="C300" s="23">
        <v>45283</v>
      </c>
      <c r="D300" s="24" t="s">
        <v>590</v>
      </c>
      <c r="E300" s="24" t="s">
        <v>591</v>
      </c>
      <c r="F300" s="24" t="s">
        <v>593</v>
      </c>
      <c r="G300" s="25">
        <v>1168.2</v>
      </c>
      <c r="H300" s="25">
        <f t="shared" si="4"/>
        <v>50454.557999999997</v>
      </c>
      <c r="I300" s="26">
        <v>43.19</v>
      </c>
    </row>
    <row r="301" spans="2:9" ht="15.75" x14ac:dyDescent="0.25">
      <c r="B301" s="22">
        <v>45283</v>
      </c>
      <c r="C301" s="23">
        <v>45283</v>
      </c>
      <c r="D301" s="24" t="s">
        <v>594</v>
      </c>
      <c r="E301" s="24" t="s">
        <v>595</v>
      </c>
      <c r="F301" s="24" t="s">
        <v>24</v>
      </c>
      <c r="G301" s="25">
        <v>100.91425555555556</v>
      </c>
      <c r="H301" s="25">
        <f t="shared" si="4"/>
        <v>13724.338755555556</v>
      </c>
      <c r="I301" s="26">
        <v>136</v>
      </c>
    </row>
    <row r="302" spans="2:9" ht="15.75" x14ac:dyDescent="0.25">
      <c r="B302" s="22">
        <v>45283</v>
      </c>
      <c r="C302" s="23">
        <v>45283</v>
      </c>
      <c r="D302" s="24" t="s">
        <v>596</v>
      </c>
      <c r="E302" s="24" t="s">
        <v>597</v>
      </c>
      <c r="F302" s="24" t="s">
        <v>24</v>
      </c>
      <c r="G302" s="25">
        <v>2.8792</v>
      </c>
      <c r="H302" s="25">
        <f t="shared" si="4"/>
        <v>43.188000000000002</v>
      </c>
      <c r="I302" s="26">
        <v>15</v>
      </c>
    </row>
    <row r="303" spans="2:9" ht="15.75" x14ac:dyDescent="0.25">
      <c r="B303" s="22">
        <v>45283</v>
      </c>
      <c r="C303" s="23">
        <v>45283</v>
      </c>
      <c r="D303" s="24" t="s">
        <v>598</v>
      </c>
      <c r="E303" s="24" t="s">
        <v>599</v>
      </c>
      <c r="F303" s="24" t="s">
        <v>24</v>
      </c>
      <c r="G303" s="25">
        <v>15151.2</v>
      </c>
      <c r="H303" s="25">
        <f t="shared" si="4"/>
        <v>30302.400000000001</v>
      </c>
      <c r="I303" s="26">
        <v>2</v>
      </c>
    </row>
    <row r="304" spans="2:9" ht="15.75" x14ac:dyDescent="0.25">
      <c r="B304" s="22">
        <v>45283</v>
      </c>
      <c r="C304" s="23">
        <v>45283</v>
      </c>
      <c r="D304" s="24" t="s">
        <v>600</v>
      </c>
      <c r="E304" s="24" t="s">
        <v>601</v>
      </c>
      <c r="F304" s="24" t="s">
        <v>24</v>
      </c>
      <c r="G304" s="25">
        <v>1.2508000000000001</v>
      </c>
      <c r="H304" s="25">
        <f t="shared" si="4"/>
        <v>5.0032000000000005</v>
      </c>
      <c r="I304" s="26">
        <v>4</v>
      </c>
    </row>
    <row r="305" spans="2:9" ht="15.75" x14ac:dyDescent="0.25">
      <c r="B305" s="22">
        <v>45283</v>
      </c>
      <c r="C305" s="23">
        <v>45283</v>
      </c>
      <c r="D305" s="24" t="s">
        <v>602</v>
      </c>
      <c r="E305" s="24" t="s">
        <v>603</v>
      </c>
      <c r="F305" s="24" t="s">
        <v>24</v>
      </c>
      <c r="G305" s="25">
        <v>50</v>
      </c>
      <c r="H305" s="25">
        <f t="shared" si="4"/>
        <v>1200</v>
      </c>
      <c r="I305" s="26">
        <v>24</v>
      </c>
    </row>
    <row r="306" spans="2:9" ht="15.75" x14ac:dyDescent="0.25">
      <c r="B306" s="22">
        <v>45283</v>
      </c>
      <c r="C306" s="23">
        <v>45283</v>
      </c>
      <c r="D306" s="24" t="s">
        <v>604</v>
      </c>
      <c r="E306" s="24" t="s">
        <v>605</v>
      </c>
      <c r="F306" s="24" t="s">
        <v>24</v>
      </c>
      <c r="G306" s="25">
        <v>2.4900000000000002</v>
      </c>
      <c r="H306" s="25">
        <f t="shared" si="4"/>
        <v>2116.5</v>
      </c>
      <c r="I306" s="26">
        <v>850</v>
      </c>
    </row>
    <row r="307" spans="2:9" ht="15.75" x14ac:dyDescent="0.25">
      <c r="B307" s="22">
        <v>45282</v>
      </c>
      <c r="C307" s="23">
        <v>45282</v>
      </c>
      <c r="D307" s="24" t="s">
        <v>606</v>
      </c>
      <c r="E307" s="24" t="s">
        <v>607</v>
      </c>
      <c r="F307" s="24" t="s">
        <v>24</v>
      </c>
      <c r="G307" s="25">
        <v>4248</v>
      </c>
      <c r="H307" s="25">
        <f t="shared" si="4"/>
        <v>42480</v>
      </c>
      <c r="I307" s="26">
        <v>10</v>
      </c>
    </row>
    <row r="308" spans="2:9" ht="15.75" x14ac:dyDescent="0.25">
      <c r="B308" s="22">
        <v>45282</v>
      </c>
      <c r="C308" s="23">
        <v>45282</v>
      </c>
      <c r="D308" s="24" t="s">
        <v>608</v>
      </c>
      <c r="E308" s="24" t="s">
        <v>609</v>
      </c>
      <c r="F308" s="24" t="s">
        <v>24</v>
      </c>
      <c r="G308" s="25">
        <v>4.9000000000000004</v>
      </c>
      <c r="H308" s="25">
        <f t="shared" si="4"/>
        <v>294</v>
      </c>
      <c r="I308" s="26">
        <v>60</v>
      </c>
    </row>
    <row r="309" spans="2:9" ht="15.75" x14ac:dyDescent="0.25">
      <c r="B309" s="22">
        <v>45282</v>
      </c>
      <c r="C309" s="23">
        <v>45282</v>
      </c>
      <c r="D309" s="24" t="s">
        <v>610</v>
      </c>
      <c r="E309" s="24" t="s">
        <v>611</v>
      </c>
      <c r="F309" s="24" t="s">
        <v>24</v>
      </c>
      <c r="G309" s="25">
        <v>2301</v>
      </c>
      <c r="H309" s="25">
        <f t="shared" si="4"/>
        <v>312936</v>
      </c>
      <c r="I309" s="26">
        <v>136</v>
      </c>
    </row>
    <row r="310" spans="2:9" ht="15.75" x14ac:dyDescent="0.25">
      <c r="B310" s="22">
        <v>45282</v>
      </c>
      <c r="C310" s="23">
        <v>45282</v>
      </c>
      <c r="D310" s="24" t="s">
        <v>612</v>
      </c>
      <c r="E310" s="24" t="s">
        <v>613</v>
      </c>
      <c r="F310" s="24" t="s">
        <v>146</v>
      </c>
      <c r="G310" s="25">
        <v>7715.9964</v>
      </c>
      <c r="H310" s="25">
        <f t="shared" si="4"/>
        <v>38579.982000000004</v>
      </c>
      <c r="I310" s="26">
        <v>5</v>
      </c>
    </row>
    <row r="311" spans="2:9" ht="15.75" x14ac:dyDescent="0.25">
      <c r="B311" s="22">
        <v>45281</v>
      </c>
      <c r="C311" s="23">
        <v>45281</v>
      </c>
      <c r="D311" s="24" t="s">
        <v>614</v>
      </c>
      <c r="E311" s="24" t="s">
        <v>615</v>
      </c>
      <c r="F311" s="24" t="s">
        <v>284</v>
      </c>
      <c r="G311" s="25">
        <v>100.3</v>
      </c>
      <c r="H311" s="25">
        <f t="shared" si="4"/>
        <v>139316.69999999998</v>
      </c>
      <c r="I311" s="26">
        <v>1389</v>
      </c>
    </row>
    <row r="312" spans="2:9" ht="15.75" x14ac:dyDescent="0.25">
      <c r="B312" s="22">
        <v>45281</v>
      </c>
      <c r="C312" s="23">
        <v>45281</v>
      </c>
      <c r="D312" s="24" t="s">
        <v>616</v>
      </c>
      <c r="E312" s="24" t="s">
        <v>617</v>
      </c>
      <c r="F312" s="24" t="s">
        <v>24</v>
      </c>
      <c r="G312" s="25">
        <v>166.46259999999998</v>
      </c>
      <c r="H312" s="25">
        <f t="shared" si="4"/>
        <v>3495.7145999999998</v>
      </c>
      <c r="I312" s="26">
        <v>21</v>
      </c>
    </row>
    <row r="313" spans="2:9" ht="15.75" x14ac:dyDescent="0.25">
      <c r="B313" s="22">
        <v>45281</v>
      </c>
      <c r="C313" s="23">
        <v>45281</v>
      </c>
      <c r="D313" s="24" t="s">
        <v>618</v>
      </c>
      <c r="E313" s="24" t="s">
        <v>619</v>
      </c>
      <c r="F313" s="24" t="s">
        <v>24</v>
      </c>
      <c r="G313" s="25">
        <v>4500</v>
      </c>
      <c r="H313" s="25">
        <f t="shared" si="4"/>
        <v>45000</v>
      </c>
      <c r="I313" s="26">
        <v>10</v>
      </c>
    </row>
    <row r="314" spans="2:9" ht="15.75" x14ac:dyDescent="0.25">
      <c r="B314" s="22">
        <v>45281</v>
      </c>
      <c r="C314" s="23">
        <v>45281</v>
      </c>
      <c r="D314" s="24" t="s">
        <v>620</v>
      </c>
      <c r="E314" s="24" t="s">
        <v>621</v>
      </c>
      <c r="F314" s="24" t="s">
        <v>24</v>
      </c>
      <c r="G314" s="25">
        <v>4365</v>
      </c>
      <c r="H314" s="25">
        <f t="shared" si="4"/>
        <v>117855</v>
      </c>
      <c r="I314" s="26">
        <v>27</v>
      </c>
    </row>
    <row r="315" spans="2:9" ht="15.75" x14ac:dyDescent="0.25">
      <c r="B315" s="22">
        <v>45281</v>
      </c>
      <c r="C315" s="23">
        <v>45281</v>
      </c>
      <c r="D315" s="24" t="s">
        <v>622</v>
      </c>
      <c r="E315" s="24" t="s">
        <v>623</v>
      </c>
      <c r="F315" s="24" t="s">
        <v>24</v>
      </c>
      <c r="G315" s="25">
        <v>2944.1</v>
      </c>
      <c r="H315" s="25">
        <f t="shared" si="4"/>
        <v>17664.599999999999</v>
      </c>
      <c r="I315" s="26">
        <v>6</v>
      </c>
    </row>
    <row r="316" spans="2:9" ht="15.75" x14ac:dyDescent="0.25">
      <c r="B316" s="22">
        <v>45281</v>
      </c>
      <c r="C316" s="23">
        <v>45281</v>
      </c>
      <c r="D316" s="24" t="s">
        <v>624</v>
      </c>
      <c r="E316" s="24" t="s">
        <v>625</v>
      </c>
      <c r="F316" s="24" t="s">
        <v>24</v>
      </c>
      <c r="G316" s="25">
        <v>731.29320000000007</v>
      </c>
      <c r="H316" s="25">
        <f t="shared" si="4"/>
        <v>48265.351200000005</v>
      </c>
      <c r="I316" s="26">
        <v>66</v>
      </c>
    </row>
    <row r="317" spans="2:9" ht="15.75" x14ac:dyDescent="0.25">
      <c r="B317" s="22">
        <v>45281</v>
      </c>
      <c r="C317" s="23">
        <v>45281</v>
      </c>
      <c r="D317" s="24" t="s">
        <v>626</v>
      </c>
      <c r="E317" s="24" t="s">
        <v>627</v>
      </c>
      <c r="F317" s="24" t="s">
        <v>24</v>
      </c>
      <c r="G317" s="25">
        <v>4709.9935999999998</v>
      </c>
      <c r="H317" s="25">
        <f t="shared" si="4"/>
        <v>14129.980799999999</v>
      </c>
      <c r="I317" s="26">
        <v>3</v>
      </c>
    </row>
    <row r="318" spans="2:9" ht="15.75" x14ac:dyDescent="0.25">
      <c r="B318" s="22">
        <v>45281</v>
      </c>
      <c r="C318" s="23">
        <v>45281</v>
      </c>
      <c r="D318" s="24" t="s">
        <v>628</v>
      </c>
      <c r="E318" s="24" t="s">
        <v>629</v>
      </c>
      <c r="F318" s="24" t="s">
        <v>24</v>
      </c>
      <c r="G318" s="25">
        <v>6839.9880000000003</v>
      </c>
      <c r="H318" s="25">
        <f t="shared" si="4"/>
        <v>13679.976000000001</v>
      </c>
      <c r="I318" s="26">
        <v>2</v>
      </c>
    </row>
    <row r="319" spans="2:9" ht="15.75" x14ac:dyDescent="0.25">
      <c r="B319" s="22">
        <v>45281</v>
      </c>
      <c r="C319" s="23">
        <v>45281</v>
      </c>
      <c r="D319" s="24" t="s">
        <v>630</v>
      </c>
      <c r="E319" s="24" t="s">
        <v>631</v>
      </c>
      <c r="F319" s="24" t="s">
        <v>24</v>
      </c>
      <c r="G319" s="25">
        <v>926.3</v>
      </c>
      <c r="H319" s="25">
        <f t="shared" si="4"/>
        <v>32420.5</v>
      </c>
      <c r="I319" s="26">
        <v>35</v>
      </c>
    </row>
    <row r="320" spans="2:9" ht="15.75" x14ac:dyDescent="0.25">
      <c r="B320" s="22">
        <v>45281</v>
      </c>
      <c r="C320" s="23">
        <v>45281</v>
      </c>
      <c r="D320" s="24" t="s">
        <v>632</v>
      </c>
      <c r="E320" s="24" t="s">
        <v>633</v>
      </c>
      <c r="F320" s="24" t="s">
        <v>24</v>
      </c>
      <c r="G320" s="25">
        <v>27.73</v>
      </c>
      <c r="H320" s="25">
        <f t="shared" si="4"/>
        <v>9982.7999999999993</v>
      </c>
      <c r="I320" s="26">
        <v>360</v>
      </c>
    </row>
    <row r="321" spans="2:9" ht="15.75" x14ac:dyDescent="0.25">
      <c r="B321" s="22">
        <v>45281</v>
      </c>
      <c r="C321" s="23">
        <v>45281</v>
      </c>
      <c r="D321" s="24" t="s">
        <v>634</v>
      </c>
      <c r="E321" s="24" t="s">
        <v>635</v>
      </c>
      <c r="F321" s="24" t="s">
        <v>636</v>
      </c>
      <c r="G321" s="25">
        <v>1970.6</v>
      </c>
      <c r="H321" s="25">
        <f t="shared" si="4"/>
        <v>2000194.4708</v>
      </c>
      <c r="I321" s="26">
        <f>507509/500</f>
        <v>1015.018</v>
      </c>
    </row>
    <row r="322" spans="2:9" ht="15.75" x14ac:dyDescent="0.25">
      <c r="B322" s="22">
        <v>45281</v>
      </c>
      <c r="C322" s="23">
        <v>45281</v>
      </c>
      <c r="D322" s="24" t="s">
        <v>634</v>
      </c>
      <c r="E322" s="24" t="s">
        <v>635</v>
      </c>
      <c r="F322" s="24" t="s">
        <v>24</v>
      </c>
      <c r="G322" s="25">
        <v>3.9411999999999998</v>
      </c>
      <c r="H322" s="25">
        <f t="shared" si="4"/>
        <v>1998326.3419999999</v>
      </c>
      <c r="I322" s="26">
        <v>507035</v>
      </c>
    </row>
    <row r="323" spans="2:9" ht="15.75" x14ac:dyDescent="0.25">
      <c r="B323" s="22">
        <v>45281</v>
      </c>
      <c r="C323" s="23">
        <v>45281</v>
      </c>
      <c r="D323" s="24" t="s">
        <v>634</v>
      </c>
      <c r="E323" s="24" t="s">
        <v>635</v>
      </c>
      <c r="F323" s="24" t="s">
        <v>581</v>
      </c>
      <c r="G323" s="25">
        <v>394.12</v>
      </c>
      <c r="H323" s="25">
        <f t="shared" si="4"/>
        <v>391388.74840000004</v>
      </c>
      <c r="I323" s="26">
        <f>496535/500</f>
        <v>993.07</v>
      </c>
    </row>
    <row r="324" spans="2:9" ht="15.75" x14ac:dyDescent="0.25">
      <c r="B324" s="22">
        <v>45281</v>
      </c>
      <c r="C324" s="23">
        <v>45281</v>
      </c>
      <c r="D324" s="24" t="s">
        <v>637</v>
      </c>
      <c r="E324" s="24" t="s">
        <v>638</v>
      </c>
      <c r="F324" s="24" t="s">
        <v>24</v>
      </c>
      <c r="G324" s="25">
        <v>2984.6200000000003</v>
      </c>
      <c r="H324" s="25">
        <f t="shared" si="4"/>
        <v>20892.340000000004</v>
      </c>
      <c r="I324" s="26">
        <v>7</v>
      </c>
    </row>
    <row r="325" spans="2:9" ht="15.75" x14ac:dyDescent="0.25">
      <c r="B325" s="22">
        <v>45281</v>
      </c>
      <c r="C325" s="23">
        <v>45281</v>
      </c>
      <c r="D325" s="24" t="s">
        <v>639</v>
      </c>
      <c r="E325" s="24" t="s">
        <v>640</v>
      </c>
      <c r="F325" s="24" t="s">
        <v>24</v>
      </c>
      <c r="G325" s="25">
        <v>2984.6200000000003</v>
      </c>
      <c r="H325" s="25">
        <f t="shared" si="4"/>
        <v>26861.58</v>
      </c>
      <c r="I325" s="26">
        <v>9</v>
      </c>
    </row>
    <row r="326" spans="2:9" ht="15.75" x14ac:dyDescent="0.25">
      <c r="B326" s="22">
        <v>45281</v>
      </c>
      <c r="C326" s="23">
        <v>45281</v>
      </c>
      <c r="D326" s="24" t="s">
        <v>641</v>
      </c>
      <c r="E326" s="24" t="s">
        <v>642</v>
      </c>
      <c r="F326" s="24" t="s">
        <v>24</v>
      </c>
      <c r="G326" s="25">
        <v>2984.6200000000003</v>
      </c>
      <c r="H326" s="25">
        <f t="shared" si="4"/>
        <v>2984.6200000000003</v>
      </c>
      <c r="I326" s="26">
        <v>1</v>
      </c>
    </row>
    <row r="327" spans="2:9" ht="15.75" x14ac:dyDescent="0.25">
      <c r="B327" s="22">
        <v>45281</v>
      </c>
      <c r="C327" s="23">
        <v>45281</v>
      </c>
      <c r="D327" s="24" t="s">
        <v>643</v>
      </c>
      <c r="E327" s="24" t="s">
        <v>644</v>
      </c>
      <c r="F327" s="24" t="s">
        <v>24</v>
      </c>
      <c r="G327" s="25">
        <v>5997.9500000000007</v>
      </c>
      <c r="H327" s="25">
        <f t="shared" si="4"/>
        <v>17993.850000000002</v>
      </c>
      <c r="I327" s="26">
        <v>3</v>
      </c>
    </row>
    <row r="328" spans="2:9" ht="15.75" x14ac:dyDescent="0.25">
      <c r="B328" s="22">
        <v>45281</v>
      </c>
      <c r="C328" s="23">
        <v>45281</v>
      </c>
      <c r="D328" s="24" t="s">
        <v>645</v>
      </c>
      <c r="E328" s="24" t="s">
        <v>646</v>
      </c>
      <c r="F328" s="24" t="s">
        <v>24</v>
      </c>
      <c r="G328" s="25">
        <v>2984.6200000000003</v>
      </c>
      <c r="H328" s="25">
        <f t="shared" si="4"/>
        <v>2984.6200000000003</v>
      </c>
      <c r="I328" s="26">
        <v>1</v>
      </c>
    </row>
    <row r="329" spans="2:9" ht="15.75" x14ac:dyDescent="0.25">
      <c r="B329" s="22">
        <v>45281</v>
      </c>
      <c r="C329" s="23">
        <v>45281</v>
      </c>
      <c r="D329" s="24" t="s">
        <v>647</v>
      </c>
      <c r="E329" s="24" t="s">
        <v>648</v>
      </c>
      <c r="F329" s="24" t="s">
        <v>24</v>
      </c>
      <c r="G329" s="25">
        <v>2984.6200000000003</v>
      </c>
      <c r="H329" s="25">
        <f t="shared" si="4"/>
        <v>11938.480000000001</v>
      </c>
      <c r="I329" s="26">
        <v>4</v>
      </c>
    </row>
    <row r="330" spans="2:9" ht="15.75" x14ac:dyDescent="0.25">
      <c r="B330" s="22">
        <v>45281</v>
      </c>
      <c r="C330" s="23">
        <v>45281</v>
      </c>
      <c r="D330" s="24" t="s">
        <v>649</v>
      </c>
      <c r="E330" s="24" t="s">
        <v>650</v>
      </c>
      <c r="F330" s="24" t="s">
        <v>24</v>
      </c>
      <c r="G330" s="25">
        <v>171.59559999999999</v>
      </c>
      <c r="H330" s="25">
        <f t="shared" si="4"/>
        <v>51478.68</v>
      </c>
      <c r="I330" s="26">
        <v>300</v>
      </c>
    </row>
    <row r="331" spans="2:9" ht="15.75" x14ac:dyDescent="0.25">
      <c r="B331" s="22">
        <v>45281</v>
      </c>
      <c r="C331" s="23">
        <v>45281</v>
      </c>
      <c r="D331" s="24" t="s">
        <v>651</v>
      </c>
      <c r="E331" s="24" t="s">
        <v>652</v>
      </c>
      <c r="F331" s="24" t="s">
        <v>24</v>
      </c>
      <c r="G331" s="25">
        <v>520.00239999999997</v>
      </c>
      <c r="H331" s="25">
        <f t="shared" si="4"/>
        <v>520.00239999999997</v>
      </c>
      <c r="I331" s="26">
        <v>1</v>
      </c>
    </row>
    <row r="332" spans="2:9" ht="15.75" x14ac:dyDescent="0.25">
      <c r="B332" s="22">
        <v>45281</v>
      </c>
      <c r="C332" s="23">
        <v>45281</v>
      </c>
      <c r="D332" s="24" t="s">
        <v>653</v>
      </c>
      <c r="E332" s="24" t="s">
        <v>654</v>
      </c>
      <c r="F332" s="24" t="s">
        <v>24</v>
      </c>
      <c r="G332" s="25">
        <v>2614.88</v>
      </c>
      <c r="H332" s="25">
        <f t="shared" si="4"/>
        <v>23533.920000000002</v>
      </c>
      <c r="I332" s="26">
        <v>9</v>
      </c>
    </row>
    <row r="333" spans="2:9" ht="15.75" x14ac:dyDescent="0.25">
      <c r="B333" s="22">
        <v>45281</v>
      </c>
      <c r="C333" s="23">
        <v>45281</v>
      </c>
      <c r="D333" s="24" t="s">
        <v>655</v>
      </c>
      <c r="E333" s="24" t="s">
        <v>656</v>
      </c>
      <c r="F333" s="24" t="s">
        <v>24</v>
      </c>
      <c r="G333" s="25">
        <v>150.0016</v>
      </c>
      <c r="H333" s="25">
        <f t="shared" si="4"/>
        <v>1650.0175999999999</v>
      </c>
      <c r="I333" s="26">
        <v>11</v>
      </c>
    </row>
    <row r="334" spans="2:9" ht="15.75" x14ac:dyDescent="0.25">
      <c r="B334" s="22">
        <v>45281</v>
      </c>
      <c r="C334" s="23">
        <v>45281</v>
      </c>
      <c r="D334" s="24" t="s">
        <v>657</v>
      </c>
      <c r="E334" s="24" t="s">
        <v>658</v>
      </c>
      <c r="F334" s="24" t="s">
        <v>24</v>
      </c>
      <c r="G334" s="25">
        <v>2000.0056</v>
      </c>
      <c r="H334" s="25">
        <f t="shared" si="4"/>
        <v>2000.0056</v>
      </c>
      <c r="I334" s="26">
        <v>1</v>
      </c>
    </row>
    <row r="335" spans="2:9" ht="15.75" x14ac:dyDescent="0.25">
      <c r="B335" s="22">
        <v>45281</v>
      </c>
      <c r="C335" s="23">
        <v>45281</v>
      </c>
      <c r="D335" s="24" t="s">
        <v>659</v>
      </c>
      <c r="E335" s="24" t="s">
        <v>660</v>
      </c>
      <c r="F335" s="24" t="s">
        <v>24</v>
      </c>
      <c r="G335" s="25">
        <v>444.86</v>
      </c>
      <c r="H335" s="25">
        <f t="shared" ref="H335:H398" si="5">+I335*G335</f>
        <v>74736.479999999996</v>
      </c>
      <c r="I335" s="26">
        <v>168</v>
      </c>
    </row>
    <row r="336" spans="2:9" ht="15.75" x14ac:dyDescent="0.25">
      <c r="B336" s="22">
        <v>45281</v>
      </c>
      <c r="C336" s="23">
        <v>45281</v>
      </c>
      <c r="D336" s="24" t="s">
        <v>661</v>
      </c>
      <c r="E336" s="24" t="s">
        <v>662</v>
      </c>
      <c r="F336" s="24" t="s">
        <v>24</v>
      </c>
      <c r="G336" s="25">
        <v>58.903003999999996</v>
      </c>
      <c r="H336" s="25">
        <f t="shared" si="5"/>
        <v>471.22403199999997</v>
      </c>
      <c r="I336" s="26">
        <v>8</v>
      </c>
    </row>
    <row r="337" spans="2:9" ht="15.75" x14ac:dyDescent="0.25">
      <c r="B337" s="22">
        <v>45281</v>
      </c>
      <c r="C337" s="23">
        <v>45281</v>
      </c>
      <c r="D337" s="24" t="s">
        <v>663</v>
      </c>
      <c r="E337" s="24" t="s">
        <v>664</v>
      </c>
      <c r="F337" s="24" t="s">
        <v>24</v>
      </c>
      <c r="G337" s="25">
        <v>1788.88</v>
      </c>
      <c r="H337" s="25">
        <f t="shared" si="5"/>
        <v>1788.88</v>
      </c>
      <c r="I337" s="26">
        <v>1</v>
      </c>
    </row>
    <row r="338" spans="2:9" ht="15.75" x14ac:dyDescent="0.25">
      <c r="B338" s="22">
        <v>45281</v>
      </c>
      <c r="C338" s="23">
        <v>45281</v>
      </c>
      <c r="D338" s="24" t="s">
        <v>665</v>
      </c>
      <c r="E338" s="24" t="s">
        <v>666</v>
      </c>
      <c r="F338" s="24" t="s">
        <v>24</v>
      </c>
      <c r="G338" s="25">
        <v>447.22</v>
      </c>
      <c r="H338" s="25">
        <f t="shared" si="5"/>
        <v>8049.9600000000009</v>
      </c>
      <c r="I338" s="26">
        <v>18</v>
      </c>
    </row>
    <row r="339" spans="2:9" ht="15.75" x14ac:dyDescent="0.25">
      <c r="B339" s="22">
        <v>45281</v>
      </c>
      <c r="C339" s="23">
        <v>45281</v>
      </c>
      <c r="D339" s="24" t="s">
        <v>667</v>
      </c>
      <c r="E339" s="24" t="s">
        <v>668</v>
      </c>
      <c r="F339" s="24" t="s">
        <v>24</v>
      </c>
      <c r="G339" s="25">
        <v>276.887</v>
      </c>
      <c r="H339" s="25">
        <f t="shared" si="5"/>
        <v>12459.915000000001</v>
      </c>
      <c r="I339" s="26">
        <v>45</v>
      </c>
    </row>
    <row r="340" spans="2:9" ht="15.75" x14ac:dyDescent="0.25">
      <c r="B340" s="22">
        <v>45281</v>
      </c>
      <c r="C340" s="23">
        <v>45281</v>
      </c>
      <c r="D340" s="24" t="s">
        <v>669</v>
      </c>
      <c r="E340" s="24" t="s">
        <v>670</v>
      </c>
      <c r="F340" s="24" t="s">
        <v>24</v>
      </c>
      <c r="G340" s="25">
        <v>1357</v>
      </c>
      <c r="H340" s="25">
        <f t="shared" si="5"/>
        <v>120773</v>
      </c>
      <c r="I340" s="26">
        <v>89</v>
      </c>
    </row>
    <row r="341" spans="2:9" ht="15.75" x14ac:dyDescent="0.25">
      <c r="B341" s="22">
        <v>45281</v>
      </c>
      <c r="C341" s="23">
        <v>45281</v>
      </c>
      <c r="D341" s="24" t="s">
        <v>671</v>
      </c>
      <c r="E341" s="24" t="s">
        <v>672</v>
      </c>
      <c r="F341" s="24" t="s">
        <v>24</v>
      </c>
      <c r="G341" s="25">
        <v>472</v>
      </c>
      <c r="H341" s="25">
        <f t="shared" si="5"/>
        <v>1416</v>
      </c>
      <c r="I341" s="26">
        <v>3</v>
      </c>
    </row>
    <row r="342" spans="2:9" ht="15.75" x14ac:dyDescent="0.25">
      <c r="B342" s="22">
        <v>45281</v>
      </c>
      <c r="C342" s="23">
        <v>45281</v>
      </c>
      <c r="D342" s="24" t="s">
        <v>673</v>
      </c>
      <c r="E342" s="24" t="s">
        <v>674</v>
      </c>
      <c r="F342" s="24" t="s">
        <v>24</v>
      </c>
      <c r="G342" s="25">
        <v>2360</v>
      </c>
      <c r="H342" s="25">
        <f t="shared" si="5"/>
        <v>73160</v>
      </c>
      <c r="I342" s="26">
        <v>31</v>
      </c>
    </row>
    <row r="343" spans="2:9" ht="15.75" x14ac:dyDescent="0.25">
      <c r="B343" s="22">
        <v>45281</v>
      </c>
      <c r="C343" s="23">
        <v>45281</v>
      </c>
      <c r="D343" s="24" t="s">
        <v>675</v>
      </c>
      <c r="E343" s="24" t="s">
        <v>676</v>
      </c>
      <c r="F343" s="24" t="s">
        <v>24</v>
      </c>
      <c r="G343" s="25">
        <v>442.5</v>
      </c>
      <c r="H343" s="25">
        <f t="shared" si="5"/>
        <v>31417.5</v>
      </c>
      <c r="I343" s="26">
        <v>71</v>
      </c>
    </row>
    <row r="344" spans="2:9" ht="15.75" x14ac:dyDescent="0.25">
      <c r="B344" s="22">
        <v>45281</v>
      </c>
      <c r="C344" s="23">
        <v>45281</v>
      </c>
      <c r="D344" s="24" t="s">
        <v>677</v>
      </c>
      <c r="E344" s="24" t="s">
        <v>678</v>
      </c>
      <c r="F344" s="24" t="s">
        <v>24</v>
      </c>
      <c r="G344" s="25">
        <v>1117.46</v>
      </c>
      <c r="H344" s="25">
        <f t="shared" si="5"/>
        <v>10057.14</v>
      </c>
      <c r="I344" s="26">
        <v>9</v>
      </c>
    </row>
    <row r="345" spans="2:9" ht="15.75" x14ac:dyDescent="0.25">
      <c r="B345" s="22">
        <v>45281</v>
      </c>
      <c r="C345" s="23">
        <v>45281</v>
      </c>
      <c r="D345" s="24" t="s">
        <v>679</v>
      </c>
      <c r="E345" s="24" t="s">
        <v>680</v>
      </c>
      <c r="F345" s="24" t="s">
        <v>24</v>
      </c>
      <c r="G345" s="25">
        <v>261.95999999999998</v>
      </c>
      <c r="H345" s="25">
        <f t="shared" si="5"/>
        <v>2357.64</v>
      </c>
      <c r="I345" s="26">
        <v>9</v>
      </c>
    </row>
    <row r="346" spans="2:9" ht="15.75" x14ac:dyDescent="0.25">
      <c r="B346" s="22">
        <v>45281</v>
      </c>
      <c r="C346" s="23">
        <v>45281</v>
      </c>
      <c r="D346" s="24" t="s">
        <v>681</v>
      </c>
      <c r="E346" s="24" t="s">
        <v>682</v>
      </c>
      <c r="F346" s="24" t="s">
        <v>24</v>
      </c>
      <c r="G346" s="25">
        <v>5900</v>
      </c>
      <c r="H346" s="25">
        <f t="shared" si="5"/>
        <v>2059100</v>
      </c>
      <c r="I346" s="26">
        <v>349</v>
      </c>
    </row>
    <row r="347" spans="2:9" ht="15.75" x14ac:dyDescent="0.25">
      <c r="B347" s="22">
        <v>45281</v>
      </c>
      <c r="C347" s="23">
        <v>45281</v>
      </c>
      <c r="D347" s="24" t="s">
        <v>683</v>
      </c>
      <c r="E347" s="24" t="s">
        <v>684</v>
      </c>
      <c r="F347" s="24" t="s">
        <v>24</v>
      </c>
      <c r="G347" s="25">
        <v>4814.3999999999996</v>
      </c>
      <c r="H347" s="25">
        <f t="shared" si="5"/>
        <v>2378313.5999999996</v>
      </c>
      <c r="I347" s="26">
        <v>494</v>
      </c>
    </row>
    <row r="348" spans="2:9" ht="15.75" x14ac:dyDescent="0.25">
      <c r="B348" s="22">
        <v>45281</v>
      </c>
      <c r="C348" s="23">
        <v>45281</v>
      </c>
      <c r="D348" s="24" t="s">
        <v>685</v>
      </c>
      <c r="E348" s="24" t="s">
        <v>686</v>
      </c>
      <c r="F348" s="24" t="s">
        <v>24</v>
      </c>
      <c r="G348" s="25">
        <v>199.00110000000001</v>
      </c>
      <c r="H348" s="25">
        <f t="shared" si="5"/>
        <v>667648.69050000003</v>
      </c>
      <c r="I348" s="26">
        <v>3355</v>
      </c>
    </row>
    <row r="349" spans="2:9" ht="15.75" x14ac:dyDescent="0.25">
      <c r="B349" s="22">
        <v>45281</v>
      </c>
      <c r="C349" s="23">
        <v>45281</v>
      </c>
      <c r="D349" s="24" t="s">
        <v>687</v>
      </c>
      <c r="E349" s="24" t="s">
        <v>688</v>
      </c>
      <c r="F349" s="24" t="s">
        <v>24</v>
      </c>
      <c r="G349" s="25">
        <v>132.5258</v>
      </c>
      <c r="H349" s="25">
        <f t="shared" si="5"/>
        <v>26505.16</v>
      </c>
      <c r="I349" s="26">
        <v>200</v>
      </c>
    </row>
    <row r="350" spans="2:9" ht="15.75" x14ac:dyDescent="0.25">
      <c r="B350" s="22">
        <v>45281</v>
      </c>
      <c r="C350" s="23">
        <v>45281</v>
      </c>
      <c r="D350" s="24" t="s">
        <v>689</v>
      </c>
      <c r="E350" s="24" t="s">
        <v>690</v>
      </c>
      <c r="F350" s="24" t="s">
        <v>24</v>
      </c>
      <c r="G350" s="25">
        <v>1357</v>
      </c>
      <c r="H350" s="25">
        <f t="shared" si="5"/>
        <v>8142</v>
      </c>
      <c r="I350" s="26">
        <v>6</v>
      </c>
    </row>
    <row r="351" spans="2:9" ht="15.75" x14ac:dyDescent="0.25">
      <c r="B351" s="22">
        <v>45281</v>
      </c>
      <c r="C351" s="23">
        <v>45281</v>
      </c>
      <c r="D351" s="24" t="s">
        <v>691</v>
      </c>
      <c r="E351" s="24" t="s">
        <v>692</v>
      </c>
      <c r="F351" s="24" t="s">
        <v>24</v>
      </c>
      <c r="G351" s="25">
        <v>1619.55</v>
      </c>
      <c r="H351" s="25">
        <f t="shared" si="5"/>
        <v>147379.04999999999</v>
      </c>
      <c r="I351" s="26">
        <v>91</v>
      </c>
    </row>
    <row r="352" spans="2:9" ht="15.75" x14ac:dyDescent="0.25">
      <c r="B352" s="22">
        <v>45281</v>
      </c>
      <c r="C352" s="23">
        <v>45281</v>
      </c>
      <c r="D352" s="24" t="s">
        <v>693</v>
      </c>
      <c r="E352" s="24" t="s">
        <v>694</v>
      </c>
      <c r="F352" s="24" t="s">
        <v>24</v>
      </c>
      <c r="G352" s="25">
        <v>276.887</v>
      </c>
      <c r="H352" s="25">
        <f t="shared" si="5"/>
        <v>13567.463</v>
      </c>
      <c r="I352" s="26">
        <v>49</v>
      </c>
    </row>
    <row r="353" spans="2:9" ht="15.75" x14ac:dyDescent="0.25">
      <c r="B353" s="22">
        <v>45281</v>
      </c>
      <c r="C353" s="23">
        <v>45281</v>
      </c>
      <c r="D353" s="24" t="s">
        <v>695</v>
      </c>
      <c r="E353" s="24" t="s">
        <v>696</v>
      </c>
      <c r="F353" s="24" t="s">
        <v>24</v>
      </c>
      <c r="G353" s="25">
        <v>377.01</v>
      </c>
      <c r="H353" s="25">
        <f t="shared" si="5"/>
        <v>109332.9</v>
      </c>
      <c r="I353" s="26">
        <v>290</v>
      </c>
    </row>
    <row r="354" spans="2:9" ht="15.75" x14ac:dyDescent="0.25">
      <c r="B354" s="22">
        <v>45281</v>
      </c>
      <c r="C354" s="23">
        <v>45281</v>
      </c>
      <c r="D354" s="24" t="s">
        <v>697</v>
      </c>
      <c r="E354" s="24" t="s">
        <v>698</v>
      </c>
      <c r="F354" s="24" t="s">
        <v>24</v>
      </c>
      <c r="G354" s="25">
        <v>35.4</v>
      </c>
      <c r="H354" s="25">
        <f t="shared" si="5"/>
        <v>1451.3999999999999</v>
      </c>
      <c r="I354" s="26">
        <v>41</v>
      </c>
    </row>
    <row r="355" spans="2:9" ht="15.75" x14ac:dyDescent="0.25">
      <c r="B355" s="22">
        <v>45281</v>
      </c>
      <c r="C355" s="23">
        <v>45281</v>
      </c>
      <c r="D355" s="24" t="s">
        <v>699</v>
      </c>
      <c r="E355" s="24" t="s">
        <v>700</v>
      </c>
      <c r="F355" s="24" t="s">
        <v>146</v>
      </c>
      <c r="G355" s="25">
        <v>2904.57</v>
      </c>
      <c r="H355" s="25">
        <f t="shared" si="5"/>
        <v>8713.7100000000009</v>
      </c>
      <c r="I355" s="26">
        <v>3</v>
      </c>
    </row>
    <row r="356" spans="2:9" ht="15.75" x14ac:dyDescent="0.25">
      <c r="B356" s="22">
        <v>45281</v>
      </c>
      <c r="C356" s="23">
        <v>45281</v>
      </c>
      <c r="D356" s="24" t="s">
        <v>701</v>
      </c>
      <c r="E356" s="24" t="s">
        <v>702</v>
      </c>
      <c r="F356" s="24" t="s">
        <v>146</v>
      </c>
      <c r="G356" s="25">
        <v>2904.57</v>
      </c>
      <c r="H356" s="25">
        <f t="shared" si="5"/>
        <v>17427.420000000002</v>
      </c>
      <c r="I356" s="26">
        <v>6</v>
      </c>
    </row>
    <row r="357" spans="2:9" ht="15.75" x14ac:dyDescent="0.25">
      <c r="B357" s="22">
        <v>45281</v>
      </c>
      <c r="C357" s="23">
        <v>45281</v>
      </c>
      <c r="D357" s="24" t="s">
        <v>703</v>
      </c>
      <c r="E357" s="24" t="s">
        <v>704</v>
      </c>
      <c r="F357" s="24" t="s">
        <v>13</v>
      </c>
      <c r="G357" s="25">
        <v>590</v>
      </c>
      <c r="H357" s="25">
        <f t="shared" si="5"/>
        <v>19470</v>
      </c>
      <c r="I357" s="26">
        <v>33</v>
      </c>
    </row>
    <row r="358" spans="2:9" ht="15.75" x14ac:dyDescent="0.25">
      <c r="B358" s="22">
        <v>45281</v>
      </c>
      <c r="C358" s="23">
        <v>45281</v>
      </c>
      <c r="D358" s="24" t="s">
        <v>705</v>
      </c>
      <c r="E358" s="24" t="s">
        <v>706</v>
      </c>
      <c r="F358" s="24" t="s">
        <v>24</v>
      </c>
      <c r="G358" s="25">
        <v>230.1</v>
      </c>
      <c r="H358" s="25">
        <f t="shared" si="5"/>
        <v>3221.4</v>
      </c>
      <c r="I358" s="26">
        <v>14</v>
      </c>
    </row>
    <row r="359" spans="2:9" ht="15.75" x14ac:dyDescent="0.25">
      <c r="B359" s="22">
        <v>45281</v>
      </c>
      <c r="C359" s="23">
        <v>45281</v>
      </c>
      <c r="D359" s="24" t="s">
        <v>707</v>
      </c>
      <c r="E359" s="24" t="s">
        <v>708</v>
      </c>
      <c r="F359" s="24" t="s">
        <v>146</v>
      </c>
      <c r="G359" s="25">
        <v>2904.57</v>
      </c>
      <c r="H359" s="25">
        <f t="shared" si="5"/>
        <v>11618.28</v>
      </c>
      <c r="I359" s="26">
        <v>4</v>
      </c>
    </row>
    <row r="360" spans="2:9" ht="15.75" x14ac:dyDescent="0.25">
      <c r="B360" s="22">
        <v>45281</v>
      </c>
      <c r="C360" s="23">
        <v>45281</v>
      </c>
      <c r="D360" s="24" t="s">
        <v>709</v>
      </c>
      <c r="E360" s="24" t="s">
        <v>710</v>
      </c>
      <c r="F360" s="24" t="s">
        <v>24</v>
      </c>
      <c r="G360" s="25">
        <v>115.00279999999999</v>
      </c>
      <c r="H360" s="25">
        <f t="shared" si="5"/>
        <v>6670.1623999999993</v>
      </c>
      <c r="I360" s="26">
        <v>58</v>
      </c>
    </row>
    <row r="361" spans="2:9" ht="15.75" x14ac:dyDescent="0.25">
      <c r="B361" s="22">
        <v>45281</v>
      </c>
      <c r="C361" s="23">
        <v>45281</v>
      </c>
      <c r="D361" s="24" t="s">
        <v>711</v>
      </c>
      <c r="E361" s="24" t="s">
        <v>712</v>
      </c>
      <c r="F361" s="24" t="s">
        <v>24</v>
      </c>
      <c r="G361" s="25">
        <v>330.4</v>
      </c>
      <c r="H361" s="25">
        <f t="shared" si="5"/>
        <v>21476</v>
      </c>
      <c r="I361" s="26">
        <v>65</v>
      </c>
    </row>
    <row r="362" spans="2:9" ht="15.75" x14ac:dyDescent="0.25">
      <c r="B362" s="22">
        <v>45281</v>
      </c>
      <c r="C362" s="23">
        <v>45281</v>
      </c>
      <c r="D362" s="24" t="s">
        <v>713</v>
      </c>
      <c r="E362" s="24" t="s">
        <v>714</v>
      </c>
      <c r="F362" s="24" t="s">
        <v>146</v>
      </c>
      <c r="G362" s="25">
        <v>3018.3337999999999</v>
      </c>
      <c r="H362" s="25">
        <f t="shared" si="5"/>
        <v>24146.670399999999</v>
      </c>
      <c r="I362" s="26">
        <v>8</v>
      </c>
    </row>
    <row r="363" spans="2:9" ht="15.75" x14ac:dyDescent="0.25">
      <c r="B363" s="22">
        <v>45266</v>
      </c>
      <c r="C363" s="23">
        <v>45266</v>
      </c>
      <c r="D363" s="24" t="s">
        <v>715</v>
      </c>
      <c r="E363" s="24" t="s">
        <v>716</v>
      </c>
      <c r="F363" s="24" t="s">
        <v>24</v>
      </c>
      <c r="G363" s="25">
        <v>343.38</v>
      </c>
      <c r="H363" s="25">
        <f t="shared" si="5"/>
        <v>69019.38</v>
      </c>
      <c r="I363" s="26">
        <v>201</v>
      </c>
    </row>
    <row r="364" spans="2:9" ht="15.75" x14ac:dyDescent="0.25">
      <c r="B364" s="22">
        <v>45266</v>
      </c>
      <c r="C364" s="23">
        <v>45266</v>
      </c>
      <c r="D364" s="24" t="s">
        <v>717</v>
      </c>
      <c r="E364" s="24" t="s">
        <v>718</v>
      </c>
      <c r="F364" s="24" t="s">
        <v>24</v>
      </c>
      <c r="G364" s="25">
        <v>8424.48</v>
      </c>
      <c r="H364" s="25">
        <f t="shared" si="5"/>
        <v>25273.439999999999</v>
      </c>
      <c r="I364" s="26">
        <v>3</v>
      </c>
    </row>
    <row r="365" spans="2:9" ht="15.75" x14ac:dyDescent="0.25">
      <c r="B365" s="22">
        <v>45266</v>
      </c>
      <c r="C365" s="23">
        <v>45266</v>
      </c>
      <c r="D365" s="24" t="s">
        <v>719</v>
      </c>
      <c r="E365" s="24" t="s">
        <v>720</v>
      </c>
      <c r="F365" s="24" t="s">
        <v>24</v>
      </c>
      <c r="G365" s="25">
        <v>679.03100000000006</v>
      </c>
      <c r="H365" s="25">
        <f t="shared" si="5"/>
        <v>29877.364000000001</v>
      </c>
      <c r="I365" s="26">
        <v>44</v>
      </c>
    </row>
    <row r="366" spans="2:9" ht="15.75" x14ac:dyDescent="0.25">
      <c r="B366" s="22">
        <v>45266</v>
      </c>
      <c r="C366" s="23">
        <v>45266</v>
      </c>
      <c r="D366" s="24" t="s">
        <v>721</v>
      </c>
      <c r="E366" s="24" t="s">
        <v>722</v>
      </c>
      <c r="F366" s="24" t="s">
        <v>24</v>
      </c>
      <c r="G366" s="25">
        <v>705.45119999999997</v>
      </c>
      <c r="H366" s="25">
        <f t="shared" si="5"/>
        <v>27512.596799999999</v>
      </c>
      <c r="I366" s="26">
        <v>39</v>
      </c>
    </row>
    <row r="367" spans="2:9" ht="15.75" x14ac:dyDescent="0.25">
      <c r="B367" s="22">
        <v>45266</v>
      </c>
      <c r="C367" s="23">
        <v>45266</v>
      </c>
      <c r="D367" s="24" t="s">
        <v>723</v>
      </c>
      <c r="E367" s="24" t="s">
        <v>724</v>
      </c>
      <c r="F367" s="24" t="s">
        <v>24</v>
      </c>
      <c r="G367" s="25">
        <v>369.74119999999999</v>
      </c>
      <c r="H367" s="25">
        <f t="shared" si="5"/>
        <v>4806.6355999999996</v>
      </c>
      <c r="I367" s="26">
        <v>13</v>
      </c>
    </row>
    <row r="368" spans="2:9" ht="15.75" x14ac:dyDescent="0.25">
      <c r="B368" s="22">
        <v>45266</v>
      </c>
      <c r="C368" s="23">
        <v>45266</v>
      </c>
      <c r="D368" s="24" t="s">
        <v>725</v>
      </c>
      <c r="E368" s="24" t="s">
        <v>726</v>
      </c>
      <c r="F368" s="24" t="s">
        <v>24</v>
      </c>
      <c r="G368" s="25">
        <v>7062.3</v>
      </c>
      <c r="H368" s="25">
        <f t="shared" si="5"/>
        <v>444924.9</v>
      </c>
      <c r="I368" s="26">
        <v>63</v>
      </c>
    </row>
    <row r="369" spans="2:9" ht="15.75" x14ac:dyDescent="0.25">
      <c r="B369" s="22">
        <v>45266</v>
      </c>
      <c r="C369" s="23">
        <v>45266</v>
      </c>
      <c r="D369" s="24" t="s">
        <v>727</v>
      </c>
      <c r="E369" s="24" t="s">
        <v>728</v>
      </c>
      <c r="F369" s="24" t="s">
        <v>24</v>
      </c>
      <c r="G369" s="25">
        <v>2920.5</v>
      </c>
      <c r="H369" s="25">
        <f t="shared" si="5"/>
        <v>528610.5</v>
      </c>
      <c r="I369" s="26">
        <v>181</v>
      </c>
    </row>
    <row r="370" spans="2:9" ht="15.75" x14ac:dyDescent="0.25">
      <c r="B370" s="22">
        <v>45266</v>
      </c>
      <c r="C370" s="23">
        <v>45266</v>
      </c>
      <c r="D370" s="24" t="s">
        <v>729</v>
      </c>
      <c r="E370" s="24" t="s">
        <v>730</v>
      </c>
      <c r="F370" s="24" t="s">
        <v>24</v>
      </c>
      <c r="G370" s="25">
        <v>262.19600000000003</v>
      </c>
      <c r="H370" s="25">
        <f t="shared" si="5"/>
        <v>157317.6</v>
      </c>
      <c r="I370" s="26">
        <v>600</v>
      </c>
    </row>
    <row r="371" spans="2:9" ht="15.75" x14ac:dyDescent="0.25">
      <c r="B371" s="22">
        <v>45266</v>
      </c>
      <c r="C371" s="23">
        <v>45266</v>
      </c>
      <c r="D371" s="24" t="s">
        <v>731</v>
      </c>
      <c r="E371" s="24" t="s">
        <v>732</v>
      </c>
      <c r="F371" s="24" t="s">
        <v>24</v>
      </c>
      <c r="G371" s="25">
        <v>21.24</v>
      </c>
      <c r="H371" s="25">
        <f t="shared" si="5"/>
        <v>2718.72</v>
      </c>
      <c r="I371" s="26">
        <v>128</v>
      </c>
    </row>
    <row r="372" spans="2:9" ht="15.75" x14ac:dyDescent="0.25">
      <c r="B372" s="22">
        <v>45266</v>
      </c>
      <c r="C372" s="23">
        <v>45266</v>
      </c>
      <c r="D372" s="24" t="s">
        <v>733</v>
      </c>
      <c r="E372" s="24" t="s">
        <v>734</v>
      </c>
      <c r="F372" s="24" t="s">
        <v>248</v>
      </c>
      <c r="G372" s="25">
        <v>42</v>
      </c>
      <c r="H372" s="25">
        <f t="shared" si="5"/>
        <v>15498</v>
      </c>
      <c r="I372" s="26">
        <v>369</v>
      </c>
    </row>
    <row r="373" spans="2:9" ht="15.75" x14ac:dyDescent="0.25">
      <c r="B373" s="22">
        <v>45266</v>
      </c>
      <c r="C373" s="23">
        <v>45266</v>
      </c>
      <c r="D373" s="24" t="s">
        <v>735</v>
      </c>
      <c r="E373" s="24" t="s">
        <v>736</v>
      </c>
      <c r="F373" s="24" t="s">
        <v>24</v>
      </c>
      <c r="G373" s="25">
        <v>33.04</v>
      </c>
      <c r="H373" s="25">
        <f t="shared" si="5"/>
        <v>1585.92</v>
      </c>
      <c r="I373" s="26">
        <v>48</v>
      </c>
    </row>
    <row r="374" spans="2:9" ht="15.75" x14ac:dyDescent="0.25">
      <c r="B374" s="22">
        <v>45266</v>
      </c>
      <c r="C374" s="23">
        <v>45266</v>
      </c>
      <c r="D374" s="24" t="s">
        <v>737</v>
      </c>
      <c r="E374" s="24" t="s">
        <v>738</v>
      </c>
      <c r="F374" s="24" t="s">
        <v>24</v>
      </c>
      <c r="G374" s="25">
        <v>324.5</v>
      </c>
      <c r="H374" s="25">
        <f t="shared" si="5"/>
        <v>84694.5</v>
      </c>
      <c r="I374" s="26">
        <v>261</v>
      </c>
    </row>
    <row r="375" spans="2:9" ht="15.75" x14ac:dyDescent="0.25">
      <c r="B375" s="22">
        <v>45266</v>
      </c>
      <c r="C375" s="23">
        <v>45266</v>
      </c>
      <c r="D375" s="24" t="s">
        <v>739</v>
      </c>
      <c r="E375" s="24" t="s">
        <v>740</v>
      </c>
      <c r="F375" s="24" t="s">
        <v>24</v>
      </c>
      <c r="G375" s="25">
        <v>531</v>
      </c>
      <c r="H375" s="25">
        <f t="shared" si="5"/>
        <v>32391</v>
      </c>
      <c r="I375" s="26">
        <v>61</v>
      </c>
    </row>
    <row r="376" spans="2:9" ht="15.75" x14ac:dyDescent="0.25">
      <c r="B376" s="22">
        <v>45266</v>
      </c>
      <c r="C376" s="23">
        <v>45266</v>
      </c>
      <c r="D376" s="24" t="s">
        <v>741</v>
      </c>
      <c r="E376" s="24" t="s">
        <v>742</v>
      </c>
      <c r="F376" s="24" t="s">
        <v>24</v>
      </c>
      <c r="G376" s="25">
        <v>4057.91</v>
      </c>
      <c r="H376" s="25">
        <f t="shared" si="5"/>
        <v>4057.91</v>
      </c>
      <c r="I376" s="26">
        <v>1</v>
      </c>
    </row>
    <row r="377" spans="2:9" ht="15.75" x14ac:dyDescent="0.25">
      <c r="B377" s="22">
        <v>45266</v>
      </c>
      <c r="C377" s="23">
        <v>45266</v>
      </c>
      <c r="D377" s="24" t="s">
        <v>743</v>
      </c>
      <c r="E377" s="24" t="s">
        <v>744</v>
      </c>
      <c r="F377" s="24" t="s">
        <v>24</v>
      </c>
      <c r="G377" s="25">
        <v>7647.9800000000005</v>
      </c>
      <c r="H377" s="25">
        <f t="shared" si="5"/>
        <v>15295.960000000001</v>
      </c>
      <c r="I377" s="26">
        <v>2</v>
      </c>
    </row>
    <row r="378" spans="2:9" ht="15.75" x14ac:dyDescent="0.25">
      <c r="B378" s="22">
        <v>45266</v>
      </c>
      <c r="C378" s="23">
        <v>45266</v>
      </c>
      <c r="D378" s="24" t="s">
        <v>745</v>
      </c>
      <c r="E378" s="24" t="s">
        <v>746</v>
      </c>
      <c r="F378" s="24" t="s">
        <v>24</v>
      </c>
      <c r="G378" s="25">
        <v>6257.0600000000013</v>
      </c>
      <c r="H378" s="25">
        <f t="shared" si="5"/>
        <v>6257.0600000000013</v>
      </c>
      <c r="I378" s="26">
        <v>1</v>
      </c>
    </row>
    <row r="379" spans="2:9" ht="15.75" x14ac:dyDescent="0.25">
      <c r="B379" s="22">
        <v>45266</v>
      </c>
      <c r="C379" s="23">
        <v>45266</v>
      </c>
      <c r="D379" s="24" t="s">
        <v>747</v>
      </c>
      <c r="E379" s="24" t="s">
        <v>748</v>
      </c>
      <c r="F379" s="24" t="s">
        <v>24</v>
      </c>
      <c r="G379" s="25">
        <v>6299.9963999999991</v>
      </c>
      <c r="H379" s="25">
        <f t="shared" si="5"/>
        <v>12599.992799999998</v>
      </c>
      <c r="I379" s="26">
        <v>2</v>
      </c>
    </row>
    <row r="380" spans="2:9" ht="15.75" x14ac:dyDescent="0.25">
      <c r="B380" s="22">
        <v>45266</v>
      </c>
      <c r="C380" s="23">
        <v>45266</v>
      </c>
      <c r="D380" s="24" t="s">
        <v>749</v>
      </c>
      <c r="E380" s="24" t="s">
        <v>750</v>
      </c>
      <c r="F380" s="24" t="s">
        <v>24</v>
      </c>
      <c r="G380" s="25">
        <v>4888.6400000000003</v>
      </c>
      <c r="H380" s="25">
        <f t="shared" si="5"/>
        <v>78218.240000000005</v>
      </c>
      <c r="I380" s="26">
        <v>16</v>
      </c>
    </row>
    <row r="381" spans="2:9" ht="15.75" x14ac:dyDescent="0.25">
      <c r="B381" s="22">
        <v>45266</v>
      </c>
      <c r="C381" s="23">
        <v>45266</v>
      </c>
      <c r="D381" s="24" t="s">
        <v>751</v>
      </c>
      <c r="E381" s="24" t="s">
        <v>283</v>
      </c>
      <c r="F381" s="24" t="s">
        <v>24</v>
      </c>
      <c r="G381" s="25">
        <v>472</v>
      </c>
      <c r="H381" s="25">
        <f t="shared" si="5"/>
        <v>2360</v>
      </c>
      <c r="I381" s="26">
        <v>5</v>
      </c>
    </row>
    <row r="382" spans="2:9" ht="15.75" x14ac:dyDescent="0.25">
      <c r="B382" s="22">
        <v>45266</v>
      </c>
      <c r="C382" s="23">
        <v>45266</v>
      </c>
      <c r="D382" s="24" t="s">
        <v>752</v>
      </c>
      <c r="E382" s="24" t="s">
        <v>753</v>
      </c>
      <c r="F382" s="24" t="s">
        <v>24</v>
      </c>
      <c r="G382" s="25">
        <v>4300.0025999999998</v>
      </c>
      <c r="H382" s="25">
        <f t="shared" si="5"/>
        <v>412800.24959999998</v>
      </c>
      <c r="I382" s="26">
        <v>96</v>
      </c>
    </row>
    <row r="383" spans="2:9" ht="15.75" x14ac:dyDescent="0.25">
      <c r="B383" s="22">
        <v>45266</v>
      </c>
      <c r="C383" s="23">
        <v>45266</v>
      </c>
      <c r="D383" s="24" t="s">
        <v>754</v>
      </c>
      <c r="E383" s="24" t="s">
        <v>755</v>
      </c>
      <c r="F383" s="24" t="s">
        <v>24</v>
      </c>
      <c r="G383" s="25">
        <v>5488.77</v>
      </c>
      <c r="H383" s="25">
        <f t="shared" si="5"/>
        <v>504966.84</v>
      </c>
      <c r="I383" s="26">
        <v>92</v>
      </c>
    </row>
    <row r="384" spans="2:9" ht="15.75" x14ac:dyDescent="0.25">
      <c r="B384" s="22">
        <v>45266</v>
      </c>
      <c r="C384" s="23">
        <v>45266</v>
      </c>
      <c r="D384" s="24" t="s">
        <v>756</v>
      </c>
      <c r="E384" s="24" t="s">
        <v>757</v>
      </c>
      <c r="F384" s="24" t="s">
        <v>24</v>
      </c>
      <c r="G384" s="25">
        <v>3067.6342</v>
      </c>
      <c r="H384" s="25">
        <f t="shared" si="5"/>
        <v>217802.0282</v>
      </c>
      <c r="I384" s="26">
        <v>71</v>
      </c>
    </row>
    <row r="385" spans="2:9" ht="15.75" x14ac:dyDescent="0.25">
      <c r="B385" s="22">
        <v>45266</v>
      </c>
      <c r="C385" s="23">
        <v>45266</v>
      </c>
      <c r="D385" s="24" t="s">
        <v>758</v>
      </c>
      <c r="E385" s="24" t="s">
        <v>759</v>
      </c>
      <c r="F385" s="24" t="s">
        <v>24</v>
      </c>
      <c r="G385" s="25">
        <v>3262.7000000000007</v>
      </c>
      <c r="H385" s="25">
        <f t="shared" si="5"/>
        <v>251227.90000000005</v>
      </c>
      <c r="I385" s="26">
        <v>77</v>
      </c>
    </row>
    <row r="386" spans="2:9" ht="15.75" x14ac:dyDescent="0.25">
      <c r="B386" s="22">
        <v>45266</v>
      </c>
      <c r="C386" s="23">
        <v>45266</v>
      </c>
      <c r="D386" s="24" t="s">
        <v>760</v>
      </c>
      <c r="E386" s="24" t="s">
        <v>761</v>
      </c>
      <c r="F386" s="24" t="s">
        <v>24</v>
      </c>
      <c r="G386" s="25">
        <v>4500.0007999999998</v>
      </c>
      <c r="H386" s="25">
        <f t="shared" si="5"/>
        <v>63000.011199999994</v>
      </c>
      <c r="I386" s="26">
        <v>14</v>
      </c>
    </row>
    <row r="387" spans="2:9" ht="15.75" x14ac:dyDescent="0.25">
      <c r="B387" s="22">
        <v>45266</v>
      </c>
      <c r="C387" s="23">
        <v>45266</v>
      </c>
      <c r="D387" s="24" t="s">
        <v>762</v>
      </c>
      <c r="E387" s="24" t="s">
        <v>763</v>
      </c>
      <c r="F387" s="24" t="s">
        <v>24</v>
      </c>
      <c r="G387" s="25">
        <v>2984.6200000000003</v>
      </c>
      <c r="H387" s="25">
        <f t="shared" si="5"/>
        <v>14923.100000000002</v>
      </c>
      <c r="I387" s="26">
        <v>5</v>
      </c>
    </row>
    <row r="388" spans="2:9" ht="15.75" x14ac:dyDescent="0.25">
      <c r="B388" s="22">
        <v>45266</v>
      </c>
      <c r="C388" s="23">
        <v>45266</v>
      </c>
      <c r="D388" s="24" t="s">
        <v>764</v>
      </c>
      <c r="E388" s="24" t="s">
        <v>765</v>
      </c>
      <c r="F388" s="24" t="s">
        <v>24</v>
      </c>
      <c r="G388" s="25">
        <v>2984.6200000000003</v>
      </c>
      <c r="H388" s="25">
        <f t="shared" si="5"/>
        <v>17907.72</v>
      </c>
      <c r="I388" s="26">
        <v>6</v>
      </c>
    </row>
    <row r="389" spans="2:9" ht="15.75" x14ac:dyDescent="0.25">
      <c r="B389" s="22">
        <v>45266</v>
      </c>
      <c r="C389" s="23">
        <v>45266</v>
      </c>
      <c r="D389" s="24" t="s">
        <v>766</v>
      </c>
      <c r="E389" s="24" t="s">
        <v>767</v>
      </c>
      <c r="F389" s="24" t="s">
        <v>24</v>
      </c>
      <c r="G389" s="25">
        <v>62.799599999999998</v>
      </c>
      <c r="H389" s="25">
        <f t="shared" si="5"/>
        <v>2825.982</v>
      </c>
      <c r="I389" s="26">
        <v>45</v>
      </c>
    </row>
    <row r="390" spans="2:9" ht="15.75" x14ac:dyDescent="0.25">
      <c r="B390" s="22">
        <v>45266</v>
      </c>
      <c r="C390" s="23">
        <v>45266</v>
      </c>
      <c r="D390" s="24" t="s">
        <v>768</v>
      </c>
      <c r="E390" s="24" t="s">
        <v>769</v>
      </c>
      <c r="F390" s="24" t="s">
        <v>24</v>
      </c>
      <c r="G390" s="25">
        <v>276.887</v>
      </c>
      <c r="H390" s="25">
        <f t="shared" si="5"/>
        <v>3045.7570000000001</v>
      </c>
      <c r="I390" s="26">
        <v>11</v>
      </c>
    </row>
    <row r="391" spans="2:9" ht="15.75" x14ac:dyDescent="0.25">
      <c r="B391" s="22">
        <v>45266</v>
      </c>
      <c r="C391" s="23">
        <v>45266</v>
      </c>
      <c r="D391" s="24" t="s">
        <v>770</v>
      </c>
      <c r="E391" s="24" t="s">
        <v>771</v>
      </c>
      <c r="F391" s="24" t="s">
        <v>24</v>
      </c>
      <c r="G391" s="25">
        <v>2286.84</v>
      </c>
      <c r="H391" s="25">
        <f t="shared" si="5"/>
        <v>32015.760000000002</v>
      </c>
      <c r="I391" s="26">
        <v>14</v>
      </c>
    </row>
    <row r="392" spans="2:9" ht="15.75" x14ac:dyDescent="0.25">
      <c r="B392" s="22">
        <v>45266</v>
      </c>
      <c r="C392" s="23">
        <v>45266</v>
      </c>
      <c r="D392" s="24" t="s">
        <v>772</v>
      </c>
      <c r="E392" s="24" t="s">
        <v>773</v>
      </c>
      <c r="F392" s="24" t="s">
        <v>24</v>
      </c>
      <c r="G392" s="25">
        <v>6299.9963999999991</v>
      </c>
      <c r="H392" s="25">
        <f t="shared" si="5"/>
        <v>18899.989199999996</v>
      </c>
      <c r="I392" s="26">
        <v>3</v>
      </c>
    </row>
    <row r="393" spans="2:9" ht="15.75" x14ac:dyDescent="0.25">
      <c r="B393" s="22">
        <v>45266</v>
      </c>
      <c r="C393" s="23">
        <v>45266</v>
      </c>
      <c r="D393" s="24" t="s">
        <v>774</v>
      </c>
      <c r="E393" s="24" t="s">
        <v>775</v>
      </c>
      <c r="F393" s="24" t="s">
        <v>24</v>
      </c>
      <c r="G393" s="25">
        <v>276.887</v>
      </c>
      <c r="H393" s="25">
        <f t="shared" si="5"/>
        <v>9691.0450000000001</v>
      </c>
      <c r="I393" s="26">
        <v>35</v>
      </c>
    </row>
    <row r="394" spans="2:9" ht="15.75" x14ac:dyDescent="0.25">
      <c r="B394" s="22">
        <v>45266</v>
      </c>
      <c r="C394" s="23">
        <v>45266</v>
      </c>
      <c r="D394" s="24" t="s">
        <v>776</v>
      </c>
      <c r="E394" s="24" t="s">
        <v>777</v>
      </c>
      <c r="F394" s="24" t="s">
        <v>24</v>
      </c>
      <c r="G394" s="25">
        <v>12980</v>
      </c>
      <c r="H394" s="25">
        <f t="shared" si="5"/>
        <v>674960</v>
      </c>
      <c r="I394" s="26">
        <v>52</v>
      </c>
    </row>
    <row r="395" spans="2:9" ht="15.75" x14ac:dyDescent="0.25">
      <c r="B395" s="22">
        <v>45266</v>
      </c>
      <c r="C395" s="23">
        <v>45266</v>
      </c>
      <c r="D395" s="24" t="s">
        <v>778</v>
      </c>
      <c r="E395" s="24" t="s">
        <v>779</v>
      </c>
      <c r="F395" s="24" t="s">
        <v>24</v>
      </c>
      <c r="G395" s="25">
        <v>11257.2</v>
      </c>
      <c r="H395" s="25">
        <f t="shared" si="5"/>
        <v>90057.600000000006</v>
      </c>
      <c r="I395" s="26">
        <v>8</v>
      </c>
    </row>
    <row r="396" spans="2:9" ht="15.75" x14ac:dyDescent="0.25">
      <c r="B396" s="22">
        <v>45266</v>
      </c>
      <c r="C396" s="23">
        <v>45266</v>
      </c>
      <c r="D396" s="24" t="s">
        <v>780</v>
      </c>
      <c r="E396" s="24" t="s">
        <v>781</v>
      </c>
      <c r="F396" s="24" t="s">
        <v>24</v>
      </c>
      <c r="G396" s="25">
        <v>9617</v>
      </c>
      <c r="H396" s="25">
        <f t="shared" si="5"/>
        <v>19234</v>
      </c>
      <c r="I396" s="26">
        <v>2</v>
      </c>
    </row>
    <row r="397" spans="2:9" ht="15.75" x14ac:dyDescent="0.25">
      <c r="B397" s="22">
        <v>45266</v>
      </c>
      <c r="C397" s="23">
        <v>45266</v>
      </c>
      <c r="D397" s="24" t="s">
        <v>782</v>
      </c>
      <c r="E397" s="24" t="s">
        <v>783</v>
      </c>
      <c r="F397" s="24" t="s">
        <v>24</v>
      </c>
      <c r="G397" s="25">
        <v>329.41666666666669</v>
      </c>
      <c r="H397" s="25">
        <f t="shared" si="5"/>
        <v>39530</v>
      </c>
      <c r="I397" s="26">
        <v>120</v>
      </c>
    </row>
    <row r="398" spans="2:9" ht="15.75" x14ac:dyDescent="0.25">
      <c r="B398" s="22">
        <v>45266</v>
      </c>
      <c r="C398" s="23">
        <v>45266</v>
      </c>
      <c r="D398" s="24" t="s">
        <v>784</v>
      </c>
      <c r="E398" s="24" t="s">
        <v>785</v>
      </c>
      <c r="F398" s="24" t="s">
        <v>24</v>
      </c>
      <c r="G398" s="25">
        <v>8424.48</v>
      </c>
      <c r="H398" s="25">
        <f t="shared" si="5"/>
        <v>16848.96</v>
      </c>
      <c r="I398" s="26">
        <v>2</v>
      </c>
    </row>
    <row r="399" spans="2:9" ht="15.75" x14ac:dyDescent="0.25">
      <c r="B399" s="22">
        <v>45266</v>
      </c>
      <c r="C399" s="23">
        <v>45266</v>
      </c>
      <c r="D399" s="24" t="s">
        <v>786</v>
      </c>
      <c r="E399" s="24" t="s">
        <v>787</v>
      </c>
      <c r="F399" s="24" t="s">
        <v>24</v>
      </c>
      <c r="G399" s="25">
        <v>10443</v>
      </c>
      <c r="H399" s="25">
        <f t="shared" ref="H399:H451" si="6">+I399*G399</f>
        <v>41772</v>
      </c>
      <c r="I399" s="26">
        <v>4</v>
      </c>
    </row>
    <row r="400" spans="2:9" ht="15.75" x14ac:dyDescent="0.25">
      <c r="B400" s="22">
        <v>45266</v>
      </c>
      <c r="C400" s="23">
        <v>45266</v>
      </c>
      <c r="D400" s="24" t="s">
        <v>788</v>
      </c>
      <c r="E400" s="24" t="s">
        <v>789</v>
      </c>
      <c r="F400" s="24" t="s">
        <v>24</v>
      </c>
      <c r="G400" s="25">
        <v>10443</v>
      </c>
      <c r="H400" s="25">
        <f t="shared" si="6"/>
        <v>198417</v>
      </c>
      <c r="I400" s="26">
        <v>19</v>
      </c>
    </row>
    <row r="401" spans="2:9" ht="15.75" x14ac:dyDescent="0.25">
      <c r="B401" s="22">
        <v>45266</v>
      </c>
      <c r="C401" s="23">
        <v>45266</v>
      </c>
      <c r="D401" s="24" t="s">
        <v>790</v>
      </c>
      <c r="E401" s="24" t="s">
        <v>791</v>
      </c>
      <c r="F401" s="24" t="s">
        <v>24</v>
      </c>
      <c r="G401" s="25">
        <v>3835.8968000000004</v>
      </c>
      <c r="H401" s="25">
        <f t="shared" si="6"/>
        <v>7671.7936000000009</v>
      </c>
      <c r="I401" s="26">
        <v>2</v>
      </c>
    </row>
    <row r="402" spans="2:9" ht="15.75" x14ac:dyDescent="0.25">
      <c r="B402" s="22">
        <v>45266</v>
      </c>
      <c r="C402" s="23">
        <v>45266</v>
      </c>
      <c r="D402" s="24" t="s">
        <v>792</v>
      </c>
      <c r="E402" s="24" t="s">
        <v>793</v>
      </c>
      <c r="F402" s="24" t="s">
        <v>248</v>
      </c>
      <c r="G402" s="25">
        <v>60.18</v>
      </c>
      <c r="H402" s="25">
        <f t="shared" si="6"/>
        <v>94903.86</v>
      </c>
      <c r="I402" s="26">
        <v>1577</v>
      </c>
    </row>
    <row r="403" spans="2:9" ht="15.75" x14ac:dyDescent="0.25">
      <c r="B403" s="22">
        <v>45266</v>
      </c>
      <c r="C403" s="23">
        <v>45266</v>
      </c>
      <c r="D403" s="24" t="s">
        <v>792</v>
      </c>
      <c r="E403" s="24" t="s">
        <v>793</v>
      </c>
      <c r="F403" s="24" t="s">
        <v>261</v>
      </c>
      <c r="G403" s="25">
        <v>3009</v>
      </c>
      <c r="H403" s="25">
        <f t="shared" si="6"/>
        <v>91894.86</v>
      </c>
      <c r="I403" s="26">
        <v>30.54</v>
      </c>
    </row>
    <row r="404" spans="2:9" ht="15.75" x14ac:dyDescent="0.25">
      <c r="B404" s="22">
        <v>45266</v>
      </c>
      <c r="C404" s="23">
        <v>45266</v>
      </c>
      <c r="D404" s="24" t="s">
        <v>794</v>
      </c>
      <c r="E404" s="24" t="s">
        <v>795</v>
      </c>
      <c r="F404" s="24" t="s">
        <v>13</v>
      </c>
      <c r="G404" s="25">
        <v>200.6</v>
      </c>
      <c r="H404" s="25">
        <f t="shared" si="6"/>
        <v>241321.8</v>
      </c>
      <c r="I404" s="26">
        <v>1203</v>
      </c>
    </row>
    <row r="405" spans="2:9" ht="15.75" x14ac:dyDescent="0.25">
      <c r="B405" s="22">
        <v>45266</v>
      </c>
      <c r="C405" s="23">
        <v>45266</v>
      </c>
      <c r="D405" s="24" t="s">
        <v>796</v>
      </c>
      <c r="E405" s="24" t="s">
        <v>797</v>
      </c>
      <c r="F405" s="24" t="s">
        <v>13</v>
      </c>
      <c r="G405" s="25">
        <v>86.14</v>
      </c>
      <c r="H405" s="25">
        <f t="shared" si="6"/>
        <v>82866.680000000008</v>
      </c>
      <c r="I405" s="26">
        <v>962</v>
      </c>
    </row>
    <row r="406" spans="2:9" ht="15.75" x14ac:dyDescent="0.25">
      <c r="B406" s="22">
        <v>45266</v>
      </c>
      <c r="C406" s="23">
        <v>45266</v>
      </c>
      <c r="D406" s="24" t="s">
        <v>798</v>
      </c>
      <c r="E406" s="24" t="s">
        <v>799</v>
      </c>
      <c r="F406" s="24" t="s">
        <v>13</v>
      </c>
      <c r="G406" s="25">
        <v>206.5</v>
      </c>
      <c r="H406" s="25">
        <f t="shared" si="6"/>
        <v>284970</v>
      </c>
      <c r="I406" s="26">
        <v>1380</v>
      </c>
    </row>
    <row r="407" spans="2:9" ht="15.75" x14ac:dyDescent="0.25">
      <c r="B407" s="22">
        <v>45266</v>
      </c>
      <c r="C407" s="23">
        <v>45266</v>
      </c>
      <c r="D407" s="24" t="s">
        <v>800</v>
      </c>
      <c r="E407" s="24" t="s">
        <v>801</v>
      </c>
      <c r="F407" s="24" t="s">
        <v>13</v>
      </c>
      <c r="G407" s="25">
        <v>339.00000000000006</v>
      </c>
      <c r="H407" s="25">
        <f t="shared" si="6"/>
        <v>343407.00000000006</v>
      </c>
      <c r="I407" s="26">
        <v>1013</v>
      </c>
    </row>
    <row r="408" spans="2:9" ht="15.75" x14ac:dyDescent="0.25">
      <c r="B408" s="22">
        <v>45266</v>
      </c>
      <c r="C408" s="23">
        <v>45266</v>
      </c>
      <c r="D408" s="24" t="s">
        <v>802</v>
      </c>
      <c r="E408" s="24" t="s">
        <v>803</v>
      </c>
      <c r="F408" s="24" t="s">
        <v>13</v>
      </c>
      <c r="G408" s="25">
        <v>354</v>
      </c>
      <c r="H408" s="25">
        <f t="shared" si="6"/>
        <v>3186</v>
      </c>
      <c r="I408" s="26">
        <v>9</v>
      </c>
    </row>
    <row r="409" spans="2:9" ht="15.75" x14ac:dyDescent="0.25">
      <c r="B409" s="22">
        <v>45266</v>
      </c>
      <c r="C409" s="23">
        <v>45266</v>
      </c>
      <c r="D409" s="24" t="s">
        <v>804</v>
      </c>
      <c r="E409" s="24" t="s">
        <v>805</v>
      </c>
      <c r="F409" s="24" t="s">
        <v>24</v>
      </c>
      <c r="G409" s="25">
        <v>5044.5</v>
      </c>
      <c r="H409" s="25">
        <f t="shared" si="6"/>
        <v>257269.5</v>
      </c>
      <c r="I409" s="26">
        <v>51</v>
      </c>
    </row>
    <row r="410" spans="2:9" ht="15.75" x14ac:dyDescent="0.25">
      <c r="B410" s="22">
        <v>45266</v>
      </c>
      <c r="C410" s="23">
        <v>45266</v>
      </c>
      <c r="D410" s="24" t="s">
        <v>806</v>
      </c>
      <c r="E410" s="24" t="s">
        <v>807</v>
      </c>
      <c r="F410" s="24" t="s">
        <v>24</v>
      </c>
      <c r="G410" s="25">
        <v>6599.9996000000001</v>
      </c>
      <c r="H410" s="25">
        <f t="shared" si="6"/>
        <v>237599.98560000001</v>
      </c>
      <c r="I410" s="26">
        <v>36</v>
      </c>
    </row>
    <row r="411" spans="2:9" ht="15.75" x14ac:dyDescent="0.25">
      <c r="B411" s="22">
        <v>45266</v>
      </c>
      <c r="C411" s="23">
        <v>45266</v>
      </c>
      <c r="D411" s="24" t="s">
        <v>808</v>
      </c>
      <c r="E411" s="24" t="s">
        <v>809</v>
      </c>
      <c r="F411" s="24" t="s">
        <v>24</v>
      </c>
      <c r="G411" s="25">
        <v>7499.9974000000002</v>
      </c>
      <c r="H411" s="25">
        <f t="shared" si="6"/>
        <v>22499.992200000001</v>
      </c>
      <c r="I411" s="26">
        <v>3</v>
      </c>
    </row>
    <row r="412" spans="2:9" ht="15.75" x14ac:dyDescent="0.25">
      <c r="B412" s="22">
        <v>45266</v>
      </c>
      <c r="C412" s="23">
        <v>45266</v>
      </c>
      <c r="D412" s="24" t="s">
        <v>810</v>
      </c>
      <c r="E412" s="24" t="s">
        <v>811</v>
      </c>
      <c r="F412" s="24" t="s">
        <v>24</v>
      </c>
      <c r="G412" s="25">
        <v>429.50595799999996</v>
      </c>
      <c r="H412" s="25">
        <f t="shared" si="6"/>
        <v>16321.226403999999</v>
      </c>
      <c r="I412" s="26">
        <v>38</v>
      </c>
    </row>
    <row r="413" spans="2:9" ht="15.75" x14ac:dyDescent="0.25">
      <c r="B413" s="22">
        <v>45266</v>
      </c>
      <c r="C413" s="23">
        <v>45266</v>
      </c>
      <c r="D413" s="24" t="s">
        <v>812</v>
      </c>
      <c r="E413" s="24" t="s">
        <v>813</v>
      </c>
      <c r="F413" s="24" t="s">
        <v>24</v>
      </c>
      <c r="G413" s="25">
        <v>429.50595799999996</v>
      </c>
      <c r="H413" s="25">
        <f t="shared" si="6"/>
        <v>4295.0595799999992</v>
      </c>
      <c r="I413" s="26">
        <v>10</v>
      </c>
    </row>
    <row r="414" spans="2:9" ht="15.75" x14ac:dyDescent="0.25">
      <c r="B414" s="22">
        <v>45266</v>
      </c>
      <c r="C414" s="23">
        <v>45266</v>
      </c>
      <c r="D414" s="24" t="s">
        <v>814</v>
      </c>
      <c r="E414" s="24" t="s">
        <v>815</v>
      </c>
      <c r="F414" s="24" t="s">
        <v>24</v>
      </c>
      <c r="G414" s="25">
        <v>429.50595799999996</v>
      </c>
      <c r="H414" s="25">
        <f t="shared" si="6"/>
        <v>21475.297899999998</v>
      </c>
      <c r="I414" s="26">
        <v>50</v>
      </c>
    </row>
    <row r="415" spans="2:9" ht="15.75" x14ac:dyDescent="0.25">
      <c r="B415" s="22">
        <v>45261</v>
      </c>
      <c r="C415" s="23">
        <v>45261</v>
      </c>
      <c r="D415" s="24" t="s">
        <v>816</v>
      </c>
      <c r="E415" s="24" t="s">
        <v>817</v>
      </c>
      <c r="F415" s="24" t="s">
        <v>24</v>
      </c>
      <c r="G415" s="25">
        <v>879.1</v>
      </c>
      <c r="H415" s="25">
        <f t="shared" si="6"/>
        <v>879.1</v>
      </c>
      <c r="I415" s="26">
        <v>1</v>
      </c>
    </row>
    <row r="416" spans="2:9" ht="15.75" x14ac:dyDescent="0.25">
      <c r="B416" s="22">
        <v>45261</v>
      </c>
      <c r="C416" s="23">
        <v>45261</v>
      </c>
      <c r="D416" s="24" t="s">
        <v>818</v>
      </c>
      <c r="E416" s="24" t="s">
        <v>819</v>
      </c>
      <c r="F416" s="24" t="s">
        <v>254</v>
      </c>
      <c r="G416" s="25">
        <v>259.60000000000002</v>
      </c>
      <c r="H416" s="25">
        <f t="shared" si="6"/>
        <v>802942.8</v>
      </c>
      <c r="I416" s="26">
        <v>3093</v>
      </c>
    </row>
    <row r="417" spans="2:9" ht="15.75" x14ac:dyDescent="0.25">
      <c r="B417" s="22">
        <v>45261</v>
      </c>
      <c r="C417" s="23">
        <v>45261</v>
      </c>
      <c r="D417" s="24" t="s">
        <v>820</v>
      </c>
      <c r="E417" s="24" t="s">
        <v>821</v>
      </c>
      <c r="F417" s="24" t="s">
        <v>261</v>
      </c>
      <c r="G417" s="25">
        <v>831.9</v>
      </c>
      <c r="H417" s="25">
        <f t="shared" si="6"/>
        <v>108113.724</v>
      </c>
      <c r="I417" s="26">
        <v>129.96</v>
      </c>
    </row>
    <row r="418" spans="2:9" ht="15.75" x14ac:dyDescent="0.25">
      <c r="B418" s="22">
        <v>45261</v>
      </c>
      <c r="C418" s="23">
        <v>45261</v>
      </c>
      <c r="D418" s="24" t="s">
        <v>822</v>
      </c>
      <c r="E418" s="24" t="s">
        <v>823</v>
      </c>
      <c r="F418" s="24" t="s">
        <v>24</v>
      </c>
      <c r="G418" s="25">
        <v>9.44</v>
      </c>
      <c r="H418" s="25">
        <f t="shared" si="6"/>
        <v>821.28</v>
      </c>
      <c r="I418" s="26">
        <v>87</v>
      </c>
    </row>
    <row r="419" spans="2:9" ht="15.75" x14ac:dyDescent="0.25">
      <c r="B419" s="22">
        <v>45261</v>
      </c>
      <c r="C419" s="23">
        <v>45261</v>
      </c>
      <c r="D419" s="24" t="s">
        <v>824</v>
      </c>
      <c r="E419" s="24" t="s">
        <v>825</v>
      </c>
      <c r="F419" s="24" t="s">
        <v>24</v>
      </c>
      <c r="G419" s="25">
        <v>384.68</v>
      </c>
      <c r="H419" s="25">
        <f t="shared" si="6"/>
        <v>1154.04</v>
      </c>
      <c r="I419" s="26">
        <v>3</v>
      </c>
    </row>
    <row r="420" spans="2:9" ht="15.75" x14ac:dyDescent="0.25">
      <c r="B420" s="22">
        <v>45261</v>
      </c>
      <c r="C420" s="23">
        <v>45261</v>
      </c>
      <c r="D420" s="24" t="s">
        <v>826</v>
      </c>
      <c r="E420" s="24" t="s">
        <v>827</v>
      </c>
      <c r="F420" s="24" t="s">
        <v>456</v>
      </c>
      <c r="G420" s="25">
        <v>316.00352800000002</v>
      </c>
      <c r="H420" s="25">
        <f t="shared" si="6"/>
        <v>58776.656208</v>
      </c>
      <c r="I420" s="26">
        <v>186</v>
      </c>
    </row>
    <row r="421" spans="2:9" ht="15.75" x14ac:dyDescent="0.25">
      <c r="B421" s="22">
        <v>45261</v>
      </c>
      <c r="C421" s="23">
        <v>45261</v>
      </c>
      <c r="D421" s="24" t="s">
        <v>828</v>
      </c>
      <c r="E421" s="24" t="s">
        <v>829</v>
      </c>
      <c r="F421" s="24" t="s">
        <v>24</v>
      </c>
      <c r="G421" s="25">
        <v>316.00352800000002</v>
      </c>
      <c r="H421" s="25">
        <f t="shared" si="6"/>
        <v>6320.0705600000001</v>
      </c>
      <c r="I421" s="26">
        <v>20</v>
      </c>
    </row>
    <row r="422" spans="2:9" ht="15.75" x14ac:dyDescent="0.25">
      <c r="B422" s="22">
        <v>45261</v>
      </c>
      <c r="C422" s="23">
        <v>45261</v>
      </c>
      <c r="D422" s="24" t="s">
        <v>830</v>
      </c>
      <c r="E422" s="24" t="s">
        <v>831</v>
      </c>
      <c r="F422" s="24" t="s">
        <v>24</v>
      </c>
      <c r="G422" s="25">
        <v>253.11</v>
      </c>
      <c r="H422" s="25">
        <f t="shared" si="6"/>
        <v>49356.450000000004</v>
      </c>
      <c r="I422" s="26">
        <v>195</v>
      </c>
    </row>
    <row r="423" spans="2:9" ht="15.75" x14ac:dyDescent="0.25">
      <c r="B423" s="22">
        <v>45261</v>
      </c>
      <c r="C423" s="23">
        <v>45261</v>
      </c>
      <c r="D423" s="24" t="s">
        <v>832</v>
      </c>
      <c r="E423" s="24" t="s">
        <v>833</v>
      </c>
      <c r="F423" s="24" t="s">
        <v>24</v>
      </c>
      <c r="G423" s="25">
        <v>230.1</v>
      </c>
      <c r="H423" s="25">
        <f t="shared" si="6"/>
        <v>230.1</v>
      </c>
      <c r="I423" s="26">
        <v>1</v>
      </c>
    </row>
    <row r="424" spans="2:9" ht="15.75" x14ac:dyDescent="0.25">
      <c r="B424" s="22">
        <v>45261</v>
      </c>
      <c r="C424" s="23">
        <v>45261</v>
      </c>
      <c r="D424" s="24" t="s">
        <v>834</v>
      </c>
      <c r="E424" s="24" t="s">
        <v>835</v>
      </c>
      <c r="F424" s="24" t="s">
        <v>24</v>
      </c>
      <c r="G424" s="25">
        <v>2102.7600000000002</v>
      </c>
      <c r="H424" s="25">
        <f t="shared" si="6"/>
        <v>2102.7600000000002</v>
      </c>
      <c r="I424" s="26">
        <v>1</v>
      </c>
    </row>
    <row r="425" spans="2:9" ht="15.75" x14ac:dyDescent="0.25">
      <c r="B425" s="22">
        <v>45261</v>
      </c>
      <c r="C425" s="23">
        <v>45261</v>
      </c>
      <c r="D425" s="24" t="s">
        <v>836</v>
      </c>
      <c r="E425" s="24" t="s">
        <v>837</v>
      </c>
      <c r="F425" s="24" t="s">
        <v>24</v>
      </c>
      <c r="G425" s="25">
        <v>791.78</v>
      </c>
      <c r="H425" s="25">
        <f t="shared" si="6"/>
        <v>11084.92</v>
      </c>
      <c r="I425" s="26">
        <v>14</v>
      </c>
    </row>
    <row r="426" spans="2:9" ht="15.75" x14ac:dyDescent="0.25">
      <c r="B426" s="22">
        <v>45261</v>
      </c>
      <c r="C426" s="23">
        <v>45261</v>
      </c>
      <c r="D426" s="24" t="s">
        <v>838</v>
      </c>
      <c r="E426" s="24" t="s">
        <v>839</v>
      </c>
      <c r="F426" s="24" t="s">
        <v>24</v>
      </c>
      <c r="G426" s="25">
        <v>395.3</v>
      </c>
      <c r="H426" s="25">
        <f t="shared" si="6"/>
        <v>5534.2</v>
      </c>
      <c r="I426" s="26">
        <v>14</v>
      </c>
    </row>
    <row r="427" spans="2:9" ht="15.75" x14ac:dyDescent="0.25">
      <c r="B427" s="22">
        <v>45261</v>
      </c>
      <c r="C427" s="23">
        <v>45261</v>
      </c>
      <c r="D427" s="24" t="s">
        <v>840</v>
      </c>
      <c r="E427" s="24" t="s">
        <v>841</v>
      </c>
      <c r="F427" s="24" t="s">
        <v>24</v>
      </c>
      <c r="G427" s="25">
        <v>318.60000000000002</v>
      </c>
      <c r="H427" s="25">
        <f t="shared" si="6"/>
        <v>2230.2000000000003</v>
      </c>
      <c r="I427" s="26">
        <v>7</v>
      </c>
    </row>
    <row r="428" spans="2:9" ht="15.75" x14ac:dyDescent="0.25">
      <c r="B428" s="22">
        <v>45261</v>
      </c>
      <c r="C428" s="23">
        <v>45261</v>
      </c>
      <c r="D428" s="24" t="s">
        <v>842</v>
      </c>
      <c r="E428" s="24" t="s">
        <v>843</v>
      </c>
      <c r="F428" s="24" t="s">
        <v>24</v>
      </c>
      <c r="G428" s="25">
        <v>908.6</v>
      </c>
      <c r="H428" s="25">
        <f t="shared" si="6"/>
        <v>1817.2</v>
      </c>
      <c r="I428" s="26">
        <v>2</v>
      </c>
    </row>
    <row r="429" spans="2:9" ht="15.75" x14ac:dyDescent="0.25">
      <c r="B429" s="22">
        <v>45261</v>
      </c>
      <c r="C429" s="23">
        <v>45261</v>
      </c>
      <c r="D429" s="24" t="s">
        <v>844</v>
      </c>
      <c r="E429" s="24" t="s">
        <v>845</v>
      </c>
      <c r="F429" s="24" t="s">
        <v>24</v>
      </c>
      <c r="G429" s="25">
        <v>2286.84</v>
      </c>
      <c r="H429" s="25">
        <f t="shared" si="6"/>
        <v>89186.760000000009</v>
      </c>
      <c r="I429" s="26">
        <v>39</v>
      </c>
    </row>
    <row r="430" spans="2:9" ht="15.75" x14ac:dyDescent="0.25">
      <c r="B430" s="22">
        <v>45261</v>
      </c>
      <c r="C430" s="23">
        <v>45261</v>
      </c>
      <c r="D430" s="24" t="s">
        <v>846</v>
      </c>
      <c r="E430" s="24" t="s">
        <v>847</v>
      </c>
      <c r="F430" s="24" t="s">
        <v>24</v>
      </c>
      <c r="G430" s="25">
        <v>2723.72</v>
      </c>
      <c r="H430" s="25">
        <f t="shared" si="6"/>
        <v>10894.88</v>
      </c>
      <c r="I430" s="26">
        <v>4</v>
      </c>
    </row>
    <row r="431" spans="2:9" ht="15.75" x14ac:dyDescent="0.25">
      <c r="B431" s="22">
        <v>45261</v>
      </c>
      <c r="C431" s="23">
        <v>45261</v>
      </c>
      <c r="D431" s="24" t="s">
        <v>848</v>
      </c>
      <c r="E431" s="24" t="s">
        <v>849</v>
      </c>
      <c r="F431" s="24" t="s">
        <v>24</v>
      </c>
      <c r="G431" s="25">
        <v>4057.91</v>
      </c>
      <c r="H431" s="25">
        <f t="shared" si="6"/>
        <v>4057.91</v>
      </c>
      <c r="I431" s="26">
        <v>1</v>
      </c>
    </row>
    <row r="432" spans="2:9" ht="15.75" x14ac:dyDescent="0.25">
      <c r="B432" s="22">
        <v>45261</v>
      </c>
      <c r="C432" s="23">
        <v>45261</v>
      </c>
      <c r="D432" s="24" t="s">
        <v>850</v>
      </c>
      <c r="E432" s="24" t="s">
        <v>851</v>
      </c>
      <c r="F432" s="24" t="s">
        <v>24</v>
      </c>
      <c r="G432" s="25">
        <v>2723.72</v>
      </c>
      <c r="H432" s="25">
        <f t="shared" si="6"/>
        <v>10894.88</v>
      </c>
      <c r="I432" s="26">
        <v>4</v>
      </c>
    </row>
    <row r="433" spans="2:9" ht="15.75" x14ac:dyDescent="0.25">
      <c r="B433" s="22">
        <v>45261</v>
      </c>
      <c r="C433" s="23">
        <v>45261</v>
      </c>
      <c r="D433" s="24" t="s">
        <v>852</v>
      </c>
      <c r="E433" s="24" t="s">
        <v>853</v>
      </c>
      <c r="F433" s="24" t="s">
        <v>24</v>
      </c>
      <c r="G433" s="25">
        <v>1068.018</v>
      </c>
      <c r="H433" s="25">
        <f t="shared" si="6"/>
        <v>32040.54</v>
      </c>
      <c r="I433" s="26">
        <v>30</v>
      </c>
    </row>
    <row r="434" spans="2:9" ht="15.75" x14ac:dyDescent="0.25">
      <c r="B434" s="22">
        <v>45261</v>
      </c>
      <c r="C434" s="23">
        <v>45261</v>
      </c>
      <c r="D434" s="24" t="s">
        <v>854</v>
      </c>
      <c r="E434" s="24" t="s">
        <v>855</v>
      </c>
      <c r="F434" s="24" t="s">
        <v>24</v>
      </c>
      <c r="G434" s="25">
        <v>949.9</v>
      </c>
      <c r="H434" s="25">
        <f t="shared" si="6"/>
        <v>3799.6</v>
      </c>
      <c r="I434" s="26">
        <v>4</v>
      </c>
    </row>
    <row r="435" spans="2:9" ht="15.75" x14ac:dyDescent="0.25">
      <c r="B435" s="22">
        <v>45261</v>
      </c>
      <c r="C435" s="23">
        <v>45261</v>
      </c>
      <c r="D435" s="24" t="s">
        <v>856</v>
      </c>
      <c r="E435" s="24" t="s">
        <v>857</v>
      </c>
      <c r="F435" s="24" t="s">
        <v>24</v>
      </c>
      <c r="G435" s="25">
        <v>14184.001200000001</v>
      </c>
      <c r="H435" s="25">
        <f t="shared" si="6"/>
        <v>170208.01440000001</v>
      </c>
      <c r="I435" s="26">
        <v>12</v>
      </c>
    </row>
    <row r="436" spans="2:9" ht="15.75" x14ac:dyDescent="0.25">
      <c r="B436" s="22">
        <v>45261</v>
      </c>
      <c r="C436" s="23">
        <v>45261</v>
      </c>
      <c r="D436" s="24" t="s">
        <v>858</v>
      </c>
      <c r="E436" s="24" t="s">
        <v>859</v>
      </c>
      <c r="F436" s="24" t="s">
        <v>24</v>
      </c>
      <c r="G436" s="25">
        <v>455.952</v>
      </c>
      <c r="H436" s="25">
        <f t="shared" si="6"/>
        <v>11854.752</v>
      </c>
      <c r="I436" s="26">
        <v>26</v>
      </c>
    </row>
    <row r="437" spans="2:9" ht="15.75" x14ac:dyDescent="0.25">
      <c r="B437" s="22">
        <v>45261</v>
      </c>
      <c r="C437" s="23">
        <v>45261</v>
      </c>
      <c r="D437" s="24" t="s">
        <v>860</v>
      </c>
      <c r="E437" s="24" t="s">
        <v>861</v>
      </c>
      <c r="F437" s="24" t="s">
        <v>24</v>
      </c>
      <c r="G437" s="25">
        <v>330.4</v>
      </c>
      <c r="H437" s="25">
        <f t="shared" si="6"/>
        <v>24119.199999999997</v>
      </c>
      <c r="I437" s="26">
        <v>73</v>
      </c>
    </row>
    <row r="438" spans="2:9" ht="15.75" x14ac:dyDescent="0.25">
      <c r="B438" s="22">
        <v>45261</v>
      </c>
      <c r="C438" s="23">
        <v>45261</v>
      </c>
      <c r="D438" s="24" t="s">
        <v>862</v>
      </c>
      <c r="E438" s="24" t="s">
        <v>863</v>
      </c>
      <c r="F438" s="24" t="s">
        <v>24</v>
      </c>
      <c r="G438" s="25">
        <v>21.24</v>
      </c>
      <c r="H438" s="25">
        <f t="shared" si="6"/>
        <v>509.76</v>
      </c>
      <c r="I438" s="26">
        <v>24</v>
      </c>
    </row>
    <row r="439" spans="2:9" ht="15.75" x14ac:dyDescent="0.25">
      <c r="B439" s="22">
        <v>45261</v>
      </c>
      <c r="C439" s="23">
        <v>45261</v>
      </c>
      <c r="D439" s="24" t="s">
        <v>864</v>
      </c>
      <c r="E439" s="24" t="s">
        <v>865</v>
      </c>
      <c r="F439" s="24" t="s">
        <v>24</v>
      </c>
      <c r="G439" s="25">
        <v>105.02</v>
      </c>
      <c r="H439" s="25">
        <f t="shared" si="6"/>
        <v>10502</v>
      </c>
      <c r="I439" s="26">
        <v>100</v>
      </c>
    </row>
    <row r="440" spans="2:9" ht="15.75" x14ac:dyDescent="0.25">
      <c r="B440" s="22">
        <v>45261</v>
      </c>
      <c r="C440" s="23">
        <v>45261</v>
      </c>
      <c r="D440" s="24" t="s">
        <v>866</v>
      </c>
      <c r="E440" s="24" t="s">
        <v>867</v>
      </c>
      <c r="F440" s="24" t="s">
        <v>24</v>
      </c>
      <c r="G440" s="25">
        <v>105.02</v>
      </c>
      <c r="H440" s="25">
        <f t="shared" si="6"/>
        <v>23104.399999999998</v>
      </c>
      <c r="I440" s="26">
        <v>220</v>
      </c>
    </row>
    <row r="441" spans="2:9" ht="15.75" x14ac:dyDescent="0.25">
      <c r="B441" s="22">
        <v>45261</v>
      </c>
      <c r="C441" s="23">
        <v>45261</v>
      </c>
      <c r="D441" s="24" t="s">
        <v>868</v>
      </c>
      <c r="E441" s="24" t="s">
        <v>869</v>
      </c>
      <c r="F441" s="24" t="s">
        <v>24</v>
      </c>
      <c r="G441" s="25">
        <v>53.1</v>
      </c>
      <c r="H441" s="25">
        <f t="shared" si="6"/>
        <v>1168.2</v>
      </c>
      <c r="I441" s="26">
        <v>22</v>
      </c>
    </row>
    <row r="442" spans="2:9" ht="15.75" x14ac:dyDescent="0.25">
      <c r="B442" s="22">
        <v>45261</v>
      </c>
      <c r="C442" s="23">
        <v>45261</v>
      </c>
      <c r="D442" s="24" t="s">
        <v>870</v>
      </c>
      <c r="E442" s="24" t="s">
        <v>871</v>
      </c>
      <c r="F442" s="24" t="s">
        <v>24</v>
      </c>
      <c r="G442" s="25">
        <v>300.75741666666664</v>
      </c>
      <c r="H442" s="25">
        <f t="shared" si="6"/>
        <v>315795.28749999998</v>
      </c>
      <c r="I442" s="26">
        <v>1050</v>
      </c>
    </row>
    <row r="443" spans="2:9" ht="15.75" x14ac:dyDescent="0.25">
      <c r="B443" s="22">
        <v>45261</v>
      </c>
      <c r="C443" s="23">
        <v>45261</v>
      </c>
      <c r="D443" s="24" t="s">
        <v>872</v>
      </c>
      <c r="E443" s="24" t="s">
        <v>873</v>
      </c>
      <c r="F443" s="24" t="s">
        <v>24</v>
      </c>
      <c r="G443" s="25">
        <v>68.833333333333329</v>
      </c>
      <c r="H443" s="25">
        <f t="shared" si="6"/>
        <v>22783.833333333332</v>
      </c>
      <c r="I443" s="26">
        <v>331</v>
      </c>
    </row>
    <row r="444" spans="2:9" ht="15.75" x14ac:dyDescent="0.25">
      <c r="B444" s="22">
        <v>45261</v>
      </c>
      <c r="C444" s="23">
        <v>45261</v>
      </c>
      <c r="D444" s="24" t="s">
        <v>874</v>
      </c>
      <c r="E444" s="24" t="s">
        <v>875</v>
      </c>
      <c r="F444" s="24" t="s">
        <v>24</v>
      </c>
      <c r="G444" s="25">
        <v>1580.02</v>
      </c>
      <c r="H444" s="25">
        <f t="shared" si="6"/>
        <v>3670386.46</v>
      </c>
      <c r="I444" s="26">
        <v>2323</v>
      </c>
    </row>
    <row r="445" spans="2:9" ht="15.75" x14ac:dyDescent="0.25">
      <c r="B445" s="22">
        <v>45261</v>
      </c>
      <c r="C445" s="23">
        <v>45261</v>
      </c>
      <c r="D445" s="24" t="s">
        <v>876</v>
      </c>
      <c r="E445" s="24" t="s">
        <v>877</v>
      </c>
      <c r="F445" s="24" t="s">
        <v>582</v>
      </c>
      <c r="G445" s="25">
        <v>490.88</v>
      </c>
      <c r="H445" s="25">
        <f t="shared" si="6"/>
        <v>917454.72</v>
      </c>
      <c r="I445" s="26">
        <v>1869</v>
      </c>
    </row>
    <row r="446" spans="2:9" ht="15.75" x14ac:dyDescent="0.25">
      <c r="B446" s="22">
        <v>45261</v>
      </c>
      <c r="C446" s="23">
        <v>45261</v>
      </c>
      <c r="D446" s="24" t="s">
        <v>876</v>
      </c>
      <c r="E446" s="24" t="s">
        <v>877</v>
      </c>
      <c r="F446" s="24" t="s">
        <v>248</v>
      </c>
      <c r="G446" s="25">
        <v>49.088000000000001</v>
      </c>
      <c r="H446" s="25">
        <f t="shared" si="6"/>
        <v>91549.119999999995</v>
      </c>
      <c r="I446" s="26">
        <v>1865</v>
      </c>
    </row>
    <row r="447" spans="2:9" ht="15.75" x14ac:dyDescent="0.25">
      <c r="B447" s="22">
        <v>45261</v>
      </c>
      <c r="C447" s="23">
        <v>45261</v>
      </c>
      <c r="D447" s="24" t="s">
        <v>876</v>
      </c>
      <c r="E447" s="24" t="s">
        <v>877</v>
      </c>
      <c r="F447" s="24" t="s">
        <v>878</v>
      </c>
      <c r="G447" s="25">
        <v>490.88</v>
      </c>
      <c r="H447" s="25">
        <f t="shared" si="6"/>
        <v>655324.80000000005</v>
      </c>
      <c r="I447" s="26">
        <v>1335</v>
      </c>
    </row>
    <row r="448" spans="2:9" ht="15.75" x14ac:dyDescent="0.25">
      <c r="B448" s="22">
        <v>45261</v>
      </c>
      <c r="C448" s="23">
        <v>45261</v>
      </c>
      <c r="D448" s="24" t="s">
        <v>879</v>
      </c>
      <c r="E448" s="24" t="s">
        <v>880</v>
      </c>
      <c r="F448" s="24" t="s">
        <v>881</v>
      </c>
      <c r="G448" s="25">
        <v>2.700000008</v>
      </c>
      <c r="H448" s="25">
        <f t="shared" si="6"/>
        <v>45846.000135839997</v>
      </c>
      <c r="I448" s="26">
        <v>16980</v>
      </c>
    </row>
    <row r="449" spans="2:9" ht="15.75" x14ac:dyDescent="0.25">
      <c r="B449" s="22">
        <v>45261</v>
      </c>
      <c r="C449" s="23">
        <v>45261</v>
      </c>
      <c r="D449" s="24" t="s">
        <v>882</v>
      </c>
      <c r="E449" s="24" t="s">
        <v>883</v>
      </c>
      <c r="F449" s="24" t="s">
        <v>881</v>
      </c>
      <c r="G449" s="25">
        <v>2.7</v>
      </c>
      <c r="H449" s="25">
        <f t="shared" si="6"/>
        <v>13446</v>
      </c>
      <c r="I449" s="26">
        <v>4980</v>
      </c>
    </row>
    <row r="450" spans="2:9" ht="16.5" thickBot="1" x14ac:dyDescent="0.3">
      <c r="B450" s="27">
        <v>45261</v>
      </c>
      <c r="C450" s="28">
        <v>45261</v>
      </c>
      <c r="D450" s="29" t="s">
        <v>884</v>
      </c>
      <c r="E450" s="29" t="s">
        <v>885</v>
      </c>
      <c r="F450" s="29" t="s">
        <v>24</v>
      </c>
      <c r="G450" s="30">
        <v>18</v>
      </c>
      <c r="H450" s="30">
        <f t="shared" si="6"/>
        <v>6084</v>
      </c>
      <c r="I450" s="31">
        <v>338</v>
      </c>
    </row>
    <row r="451" spans="2:9" ht="15.75" x14ac:dyDescent="0.25">
      <c r="B451" s="32"/>
    </row>
    <row r="452" spans="2:9" ht="15.75" x14ac:dyDescent="0.25">
      <c r="B452" s="32"/>
      <c r="D452" s="33"/>
    </row>
    <row r="453" spans="2:9" ht="15.75" x14ac:dyDescent="0.25">
      <c r="B453" s="32"/>
      <c r="D453" s="33"/>
    </row>
    <row r="454" spans="2:9" ht="15.75" x14ac:dyDescent="0.25">
      <c r="B454" s="32"/>
      <c r="D454" s="33"/>
    </row>
    <row r="455" spans="2:9" ht="15.75" x14ac:dyDescent="0.25">
      <c r="B455" s="32"/>
    </row>
    <row r="458" spans="2:9" x14ac:dyDescent="0.25">
      <c r="G458" s="2"/>
      <c r="I458" s="3"/>
    </row>
    <row r="459" spans="2:9" x14ac:dyDescent="0.25">
      <c r="G459" s="2"/>
      <c r="I459" s="3"/>
    </row>
    <row r="460" spans="2:9" x14ac:dyDescent="0.25">
      <c r="G460" s="2"/>
      <c r="I460" s="3"/>
    </row>
    <row r="461" spans="2:9" x14ac:dyDescent="0.25">
      <c r="B461" s="34" t="s">
        <v>886</v>
      </c>
      <c r="C461" s="34"/>
      <c r="D461" s="34"/>
      <c r="E461" s="34"/>
      <c r="F461" s="34"/>
      <c r="G461" s="34"/>
      <c r="H461" s="34"/>
      <c r="I461" s="34"/>
    </row>
    <row r="462" spans="2:9" x14ac:dyDescent="0.25">
      <c r="B462" s="35" t="s">
        <v>887</v>
      </c>
      <c r="C462" s="35"/>
      <c r="D462" s="35"/>
      <c r="E462" s="35"/>
      <c r="F462" s="35"/>
      <c r="G462" s="35"/>
      <c r="H462" s="35"/>
      <c r="I462" s="35"/>
    </row>
    <row r="463" spans="2:9" x14ac:dyDescent="0.25">
      <c r="G463" s="2"/>
      <c r="I463" s="3"/>
    </row>
    <row r="464" spans="2:9" x14ac:dyDescent="0.25">
      <c r="G464" s="2"/>
      <c r="I464" s="3"/>
    </row>
    <row r="465" spans="7:9" x14ac:dyDescent="0.25">
      <c r="G465" s="2"/>
      <c r="I465" s="3"/>
    </row>
    <row r="466" spans="7:9" x14ac:dyDescent="0.25">
      <c r="G466" s="2"/>
      <c r="I466" s="3"/>
    </row>
    <row r="467" spans="7:9" x14ac:dyDescent="0.25">
      <c r="G467" s="2"/>
      <c r="I467" s="3"/>
    </row>
    <row r="468" spans="7:9" x14ac:dyDescent="0.25">
      <c r="G468" s="2"/>
      <c r="I468" s="3"/>
    </row>
    <row r="469" spans="7:9" x14ac:dyDescent="0.25">
      <c r="G469" s="2"/>
      <c r="I469" s="3"/>
    </row>
    <row r="470" spans="7:9" x14ac:dyDescent="0.25">
      <c r="G470" s="2"/>
      <c r="I470" s="3"/>
    </row>
    <row r="471" spans="7:9" x14ac:dyDescent="0.25">
      <c r="G471" s="2"/>
      <c r="I471" s="3"/>
    </row>
    <row r="472" spans="7:9" x14ac:dyDescent="0.25">
      <c r="G472" s="2"/>
      <c r="I472" s="3"/>
    </row>
    <row r="473" spans="7:9" x14ac:dyDescent="0.25">
      <c r="G473" s="2"/>
      <c r="I473" s="3"/>
    </row>
    <row r="474" spans="7:9" x14ac:dyDescent="0.25">
      <c r="G474" s="2"/>
      <c r="I474" s="3"/>
    </row>
    <row r="475" spans="7:9" x14ac:dyDescent="0.25">
      <c r="G475" s="2"/>
      <c r="I475" s="3"/>
    </row>
    <row r="476" spans="7:9" x14ac:dyDescent="0.25">
      <c r="G476" s="2"/>
      <c r="I476" s="3"/>
    </row>
    <row r="477" spans="7:9" x14ac:dyDescent="0.25">
      <c r="G477" s="2"/>
      <c r="I477" s="3"/>
    </row>
    <row r="478" spans="7:9" x14ac:dyDescent="0.25">
      <c r="G478" s="2"/>
      <c r="I478" s="3"/>
    </row>
    <row r="479" spans="7:9" x14ac:dyDescent="0.25">
      <c r="G479" s="2"/>
      <c r="I479" s="3"/>
    </row>
    <row r="480" spans="7:9" x14ac:dyDescent="0.25">
      <c r="G480" s="2"/>
      <c r="I480" s="3"/>
    </row>
    <row r="481" spans="2:9" x14ac:dyDescent="0.25">
      <c r="G481" s="2"/>
      <c r="I481" s="3"/>
    </row>
    <row r="482" spans="2:9" x14ac:dyDescent="0.25">
      <c r="G482" s="2"/>
      <c r="I482" s="3"/>
    </row>
    <row r="483" spans="2:9" x14ac:dyDescent="0.25">
      <c r="G483" s="2"/>
      <c r="I483" s="3"/>
    </row>
    <row r="484" spans="2:9" x14ac:dyDescent="0.25">
      <c r="G484" s="2"/>
      <c r="I484" s="3"/>
    </row>
    <row r="485" spans="2:9" x14ac:dyDescent="0.25">
      <c r="G485" s="2"/>
      <c r="I485" s="3"/>
    </row>
    <row r="486" spans="2:9" x14ac:dyDescent="0.25">
      <c r="G486" s="2"/>
      <c r="I486" s="3"/>
    </row>
    <row r="487" spans="2:9" x14ac:dyDescent="0.25">
      <c r="G487" s="2"/>
      <c r="I487" s="3"/>
    </row>
    <row r="488" spans="2:9" x14ac:dyDescent="0.25">
      <c r="G488" s="2"/>
      <c r="I488" s="3"/>
    </row>
    <row r="489" spans="2:9" ht="15.75" x14ac:dyDescent="0.25">
      <c r="B489" s="32"/>
    </row>
    <row r="490" spans="2:9" ht="15.75" x14ac:dyDescent="0.25">
      <c r="B490" s="32"/>
    </row>
    <row r="491" spans="2:9" ht="15.75" x14ac:dyDescent="0.25">
      <c r="B491" s="32"/>
    </row>
    <row r="492" spans="2:9" ht="15.75" x14ac:dyDescent="0.25">
      <c r="B492" s="32"/>
    </row>
    <row r="493" spans="2:9" ht="15.75" x14ac:dyDescent="0.25">
      <c r="B493" s="32"/>
    </row>
    <row r="494" spans="2:9" ht="15.75" x14ac:dyDescent="0.25">
      <c r="B494" s="32"/>
    </row>
    <row r="495" spans="2:9" ht="15.75" x14ac:dyDescent="0.25">
      <c r="B495" s="32"/>
    </row>
    <row r="496" spans="2:9" ht="15.75" x14ac:dyDescent="0.25">
      <c r="B496" s="32"/>
    </row>
    <row r="497" spans="2:2" ht="15.75" x14ac:dyDescent="0.25">
      <c r="B497" s="32"/>
    </row>
    <row r="498" spans="2:2" ht="15.75" x14ac:dyDescent="0.25">
      <c r="B498" s="32"/>
    </row>
    <row r="499" spans="2:2" ht="15.75" x14ac:dyDescent="0.25">
      <c r="B499" s="32"/>
    </row>
    <row r="500" spans="2:2" ht="15.75" x14ac:dyDescent="0.25">
      <c r="B500" s="32"/>
    </row>
    <row r="501" spans="2:2" ht="15.75" x14ac:dyDescent="0.25">
      <c r="B501" s="32"/>
    </row>
    <row r="502" spans="2:2" ht="15.75" x14ac:dyDescent="0.25">
      <c r="B502" s="32"/>
    </row>
    <row r="503" spans="2:2" ht="15.75" x14ac:dyDescent="0.25">
      <c r="B503" s="32"/>
    </row>
    <row r="504" spans="2:2" ht="15.75" x14ac:dyDescent="0.25">
      <c r="B504" s="32"/>
    </row>
    <row r="505" spans="2:2" ht="15.75" x14ac:dyDescent="0.25">
      <c r="B505" s="32"/>
    </row>
    <row r="506" spans="2:2" ht="15.75" x14ac:dyDescent="0.25">
      <c r="B506" s="32"/>
    </row>
    <row r="507" spans="2:2" ht="15.75" x14ac:dyDescent="0.25">
      <c r="B507" s="32"/>
    </row>
    <row r="508" spans="2:2" ht="15.75" x14ac:dyDescent="0.25">
      <c r="B508" s="32"/>
    </row>
    <row r="509" spans="2:2" ht="15.75" x14ac:dyDescent="0.25">
      <c r="B509" s="32"/>
    </row>
  </sheetData>
  <mergeCells count="5">
    <mergeCell ref="B6:I6"/>
    <mergeCell ref="B7:I7"/>
    <mergeCell ref="B8:I8"/>
    <mergeCell ref="B461:I461"/>
    <mergeCell ref="B462:I4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2024-01-15T21:14:06Z</dcterms:created>
  <dcterms:modified xsi:type="dcterms:W3CDTF">2024-01-15T21:14:47Z</dcterms:modified>
</cp:coreProperties>
</file>