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bilidad\Desktop\CONCILIACIONES BANCARIAS 2022\CONCILIACIONES PARA ENTREGRAR POR MES\CONCILIACIONES BANCARIAS DICIEMBRE 2022\"/>
    </mc:Choice>
  </mc:AlternateContent>
  <bookViews>
    <workbookView xWindow="0" yWindow="0" windowWidth="20700" windowHeight="7620" activeTab="1"/>
  </bookViews>
  <sheets>
    <sheet name="Conc. Tesorero 2022 " sheetId="1" r:id="rId1"/>
    <sheet name="CONCIL. CTA. UNICA (CAPT DIRE)" sheetId="2" r:id="rId2"/>
    <sheet name="CONC. ELECT" sheetId="3" r:id="rId3"/>
    <sheet name="Conciliacion Ant. Fin." sheetId="4" r:id="rId4"/>
    <sheet name="CONC. COLECTORA 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5" l="1"/>
  <c r="G44" i="4" l="1"/>
  <c r="G38" i="4"/>
  <c r="G45" i="4" s="1"/>
  <c r="G34" i="4"/>
  <c r="G26" i="4"/>
  <c r="G20" i="4"/>
  <c r="G15" i="4"/>
  <c r="G22" i="4" s="1"/>
  <c r="G29" i="4" s="1"/>
  <c r="G12" i="4"/>
  <c r="F44" i="3" l="1"/>
  <c r="G39" i="3"/>
  <c r="G35" i="3"/>
  <c r="G45" i="3" s="1"/>
  <c r="F23" i="3"/>
  <c r="G18" i="3"/>
  <c r="G24" i="3" s="1"/>
  <c r="G30" i="3" s="1"/>
  <c r="G13" i="3"/>
  <c r="G42" i="2" l="1"/>
  <c r="F37" i="2"/>
  <c r="G39" i="2" s="1"/>
  <c r="G34" i="2"/>
  <c r="G20" i="2"/>
  <c r="G17" i="2"/>
  <c r="G22" i="2" s="1"/>
  <c r="G26" i="2" s="1"/>
  <c r="G29" i="2" s="1"/>
  <c r="G12" i="2"/>
  <c r="G44" i="2" l="1"/>
  <c r="G48" i="1" l="1"/>
  <c r="F43" i="1"/>
  <c r="F40" i="1"/>
  <c r="G36" i="1"/>
  <c r="G21" i="1"/>
  <c r="F17" i="1"/>
  <c r="F15" i="1"/>
  <c r="F14" i="1"/>
  <c r="G12" i="1"/>
  <c r="G18" i="1" l="1"/>
  <c r="G23" i="1" s="1"/>
  <c r="G44" i="1"/>
  <c r="G50" i="1" s="1"/>
  <c r="G27" i="1" l="1"/>
  <c r="G31" i="1" s="1"/>
</calcChain>
</file>

<file path=xl/comments1.xml><?xml version="1.0" encoding="utf-8"?>
<comments xmlns="http://schemas.openxmlformats.org/spreadsheetml/2006/main">
  <authors>
    <author>Autor</author>
  </authors>
  <commentList>
    <comment ref="A25" authorId="0" shapeId="0">
      <text>
        <r>
          <rPr>
            <b/>
            <sz val="9"/>
            <color indexed="81"/>
            <rFont val="Tahoma"/>
            <family val="2"/>
          </rPr>
          <t>Salidas en transito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</rPr>
          <t xml:space="preserve">Entradas en transito
</t>
        </r>
      </text>
    </comment>
  </commentList>
</comments>
</file>

<file path=xl/sharedStrings.xml><?xml version="1.0" encoding="utf-8"?>
<sst xmlns="http://schemas.openxmlformats.org/spreadsheetml/2006/main" count="214" uniqueCount="98">
  <si>
    <t>COMEDORES ECONOMICOS DEL ESTADO</t>
  </si>
  <si>
    <t>SANTO DOMINGO, D.N.</t>
  </si>
  <si>
    <t>CONCILIACION DE CUENTA BANCARIA</t>
  </si>
  <si>
    <t>VALOR EN RD$</t>
  </si>
  <si>
    <t>CUENTA TESORERO 010-238489-4</t>
  </si>
  <si>
    <t>FECHA</t>
  </si>
  <si>
    <t>Fondo 2079001000</t>
  </si>
  <si>
    <t>MAS</t>
  </si>
  <si>
    <t>MENOS:</t>
  </si>
  <si>
    <t>Sub Total…………………………………………………….</t>
  </si>
  <si>
    <t>BALANCE EN LIBRO-----------------------------------------------------</t>
  </si>
  <si>
    <t>PARA IGUALAR CON EL BANCO:</t>
  </si>
  <si>
    <t>MAS:</t>
  </si>
  <si>
    <t>MOVIMIENTOS REALIZADOS POR EL BANCO:</t>
  </si>
  <si>
    <t>Sub-total...................................................................</t>
  </si>
  <si>
    <t xml:space="preserve">    BALANCE EN BANCO...............………………..</t>
  </si>
  <si>
    <t xml:space="preserve">         ______________________________</t>
  </si>
  <si>
    <t xml:space="preserve">                   PREPARADO POR</t>
  </si>
  <si>
    <t>REVISADO POR</t>
  </si>
  <si>
    <t>ENC.CONTABILIDAD</t>
  </si>
  <si>
    <t>Libramientos pagados ………………………………….. …..............…………..</t>
  </si>
  <si>
    <t>Sub-total ------------------------------</t>
  </si>
  <si>
    <t>Total Ingresos------------------------------------</t>
  </si>
  <si>
    <t>BALANCE SEGÚN EL BANCO……………………………………………………...……………………</t>
  </si>
  <si>
    <t>Total Ingresos...................................................................</t>
  </si>
  <si>
    <t>Sub-total…………………………………………………</t>
  </si>
  <si>
    <t>Ingresos por deduccion recibidas………………………………………………….</t>
  </si>
  <si>
    <t>Libramientos pagados……………………………………………………………..</t>
  </si>
  <si>
    <t>Librs.Transito anterior…………………………………………………………………….</t>
  </si>
  <si>
    <t>Transferencia recibida de la Cuenta 010-252290-1………………………………</t>
  </si>
  <si>
    <t>En transito ……………………………………………………………….………….</t>
  </si>
  <si>
    <t>Transf. recibida de la Cuenta 010-252290-1 ( ingresos de clientes)……………</t>
  </si>
  <si>
    <t>31 Diciembre 2022</t>
  </si>
  <si>
    <t>Balance en libro del mes anterior Noviembre/2022……………………………………………</t>
  </si>
  <si>
    <t>Depósito realizados mes de Diciembre/2022……………………………………..</t>
  </si>
  <si>
    <t>Reintegro Facturas……………………………………………………………………………</t>
  </si>
  <si>
    <t>Transf. Loteria Nacional en transito para el banco….…………………………………</t>
  </si>
  <si>
    <t>depositos en transito……………………………………………………………..</t>
  </si>
  <si>
    <t>Balance en el mes anterior Noviembre/2022………………………………………………….</t>
  </si>
  <si>
    <t>Depósito realizados mes de Diciembre/2022…………………………………………….</t>
  </si>
  <si>
    <t>Reintegro facturas………………………………………………………………….</t>
  </si>
  <si>
    <t>Reintegro mes Anterior…………………………………………………………….</t>
  </si>
  <si>
    <t>Depositos transito mes anterior………………………………………………….</t>
  </si>
  <si>
    <t>CUENTA UNICA 010-252290-1</t>
  </si>
  <si>
    <t>Sub-total--------------------------------------</t>
  </si>
  <si>
    <t>Transf. Loteria Nacional……………………………………………….</t>
  </si>
  <si>
    <t>Comité Olimpico………………………………………………………………</t>
  </si>
  <si>
    <t>Total Ingresos--------------------------------------</t>
  </si>
  <si>
    <t>Transferencia Enviada………….....…………………………………</t>
  </si>
  <si>
    <t>Libramientos  en tránsito...............……………………………………..</t>
  </si>
  <si>
    <t>BALANCE SEGÚN EL BANCO</t>
  </si>
  <si>
    <t>Transferencia Enviada A Cuenta Tesorero ………….....…………………………………</t>
  </si>
  <si>
    <t>30 Diciembre 2022</t>
  </si>
  <si>
    <t>Balance en libro del mes anterior Noviembre/2022</t>
  </si>
  <si>
    <t>Depósito realizados Loteria Nacional Diciembre/2022</t>
  </si>
  <si>
    <t>Depósito en Tránsito Comité Olimpico………………............................................</t>
  </si>
  <si>
    <t>Balance en el mes anterior Noviembre/2022</t>
  </si>
  <si>
    <t>Depósito realizados Diciembre/2022</t>
  </si>
  <si>
    <t>Transf. Recibida transito anterior Macapi..………..………………….</t>
  </si>
  <si>
    <t>Transf. Loteria Nacional………………………………………………..</t>
  </si>
  <si>
    <t>Ck. Loteria Nacional en transito</t>
  </si>
  <si>
    <t>CUENTA ELECTRONICA 016-001801-3</t>
  </si>
  <si>
    <t>Depósito realizados mes de Diciembre/2022</t>
  </si>
  <si>
    <t>SUB-TOTAL--------------------------------------</t>
  </si>
  <si>
    <t>Transf recibida Edeeste……………………………………………………………</t>
  </si>
  <si>
    <t>Compra de Recarga Electrica…………………………………………….</t>
  </si>
  <si>
    <t>Comisión Bancaria............………..................................................</t>
  </si>
  <si>
    <t>Impuesto……………………………………………………………………</t>
  </si>
  <si>
    <t>Total pagos y desembolsos</t>
  </si>
  <si>
    <t>Libramientos  en tránsito...............…………………………</t>
  </si>
  <si>
    <t>Depósitos en Tránsito...............................................</t>
  </si>
  <si>
    <t xml:space="preserve"> </t>
  </si>
  <si>
    <t>Comisión Bancaria............………...............................</t>
  </si>
  <si>
    <t>CUENTA ANTICIPOS FINANCIEROS 010-252595-1</t>
  </si>
  <si>
    <t>Balance en libro del mes anterior Noviembre/2022……………</t>
  </si>
  <si>
    <t>Depósito realizados mes de Diciembre/2022………………..….</t>
  </si>
  <si>
    <r>
      <t>Sub-Total</t>
    </r>
    <r>
      <rPr>
        <sz val="14"/>
        <rFont val="Arial"/>
        <family val="2"/>
      </rPr>
      <t>…………………………………………………………………………………….</t>
    </r>
  </si>
  <si>
    <t>Libr. Regularizaicion……………………………………………</t>
  </si>
  <si>
    <t>Cheques del mes……………………………………………….</t>
  </si>
  <si>
    <t>Impuesto por elab. De cheques……………………………..</t>
  </si>
  <si>
    <t>Comision Bancaria ……………………………………………..</t>
  </si>
  <si>
    <t>Cheque en tránsito...............…………………………</t>
  </si>
  <si>
    <t>Libr. en Tránsito fondo reponible...............................................</t>
  </si>
  <si>
    <t>BALANCE SEGÚN EL BANCO……………………………………………………………………………..</t>
  </si>
  <si>
    <r>
      <rPr>
        <b/>
        <sz val="14"/>
        <rFont val="Arial"/>
        <family val="2"/>
      </rPr>
      <t>Sub-total</t>
    </r>
    <r>
      <rPr>
        <sz val="14"/>
        <rFont val="Arial"/>
        <family val="2"/>
      </rPr>
      <t>...................................................................</t>
    </r>
  </si>
  <si>
    <t>Libr. Fondo reponible en transito recibido……………………………</t>
  </si>
  <si>
    <t>Impuestos elab. cheque.................…………………………</t>
  </si>
  <si>
    <t>Comisión Bancaria............………....................................</t>
  </si>
  <si>
    <t>Total valor Cheques del mes ……………………………………………………</t>
  </si>
  <si>
    <t>Cheques transito del mes anterior……………………………………………………</t>
  </si>
  <si>
    <t xml:space="preserve">    PREPARADO POR</t>
  </si>
  <si>
    <t>CUENTA COLECTORA 010-0250055-0</t>
  </si>
  <si>
    <t>Aviso de credito...……………………………….</t>
  </si>
  <si>
    <t>Transferencia Recibidas...……………………………….</t>
  </si>
  <si>
    <t>Transferencia recibida……………………………..</t>
  </si>
  <si>
    <t>Cheques Emitido</t>
  </si>
  <si>
    <t>Aviso de credito</t>
  </si>
  <si>
    <t>Cheque Emitido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</si>
</sst>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#,##0.00;[Red]#,##0.00"/>
    <numFmt numFmtId="166" formatCode="[$-1C0A]d&quot; de &quot;mmmm&quot; de &quot;yyyy;@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name val="Tahoma"/>
      <family val="2"/>
    </font>
    <font>
      <b/>
      <sz val="11"/>
      <name val="Arial"/>
      <family val="2"/>
    </font>
    <font>
      <b/>
      <sz val="10"/>
      <name val="Arial"/>
      <family val="2"/>
    </font>
    <font>
      <b/>
      <i/>
      <sz val="12"/>
      <name val="Arial"/>
      <family val="2"/>
    </font>
    <font>
      <b/>
      <sz val="10"/>
      <color rgb="FFFF000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0"/>
      <name val="Arial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sz val="9"/>
      <name val="Arial"/>
      <family val="2"/>
    </font>
    <font>
      <sz val="9"/>
      <color theme="1"/>
      <name val="Calibri"/>
      <family val="2"/>
      <scheme val="minor"/>
    </font>
    <font>
      <sz val="11"/>
      <name val="Arial"/>
      <family val="2"/>
    </font>
    <font>
      <b/>
      <sz val="11"/>
      <color rgb="FFFF0000"/>
      <name val="Arial"/>
      <family val="2"/>
    </font>
    <font>
      <sz val="14"/>
      <name val="Arial"/>
      <family val="2"/>
    </font>
    <font>
      <b/>
      <i/>
      <sz val="14"/>
      <name val="Arial"/>
      <family val="2"/>
    </font>
    <font>
      <b/>
      <sz val="14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39" fontId="1" fillId="0" borderId="0"/>
    <xf numFmtId="39" fontId="1" fillId="0" borderId="0"/>
    <xf numFmtId="0" fontId="11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24">
    <xf numFmtId="0" fontId="0" fillId="0" borderId="0" xfId="0"/>
    <xf numFmtId="0" fontId="2" fillId="0" borderId="0" xfId="1" applyFont="1" applyAlignment="1">
      <alignment horizontal="centerContinuous"/>
    </xf>
    <xf numFmtId="0" fontId="3" fillId="0" borderId="0" xfId="1" applyFont="1" applyAlignment="1">
      <alignment horizontal="centerContinuous"/>
    </xf>
    <xf numFmtId="0" fontId="3" fillId="0" borderId="0" xfId="1" applyFont="1"/>
    <xf numFmtId="164" fontId="4" fillId="0" borderId="0" xfId="2" applyFont="1" applyBorder="1" applyAlignment="1">
      <alignment horizontal="center"/>
    </xf>
    <xf numFmtId="0" fontId="3" fillId="0" borderId="0" xfId="1" applyFont="1" applyAlignment="1">
      <alignment horizontal="center"/>
    </xf>
    <xf numFmtId="39" fontId="5" fillId="0" borderId="0" xfId="3" applyFont="1" applyFill="1" applyAlignment="1"/>
    <xf numFmtId="0" fontId="3" fillId="0" borderId="0" xfId="1" applyFont="1" applyFill="1" applyAlignment="1">
      <alignment horizontal="center"/>
    </xf>
    <xf numFmtId="39" fontId="6" fillId="2" borderId="0" xfId="3" applyFont="1" applyFill="1" applyAlignment="1"/>
    <xf numFmtId="39" fontId="6" fillId="0" borderId="0" xfId="3" applyFont="1" applyFill="1" applyAlignment="1"/>
    <xf numFmtId="0" fontId="7" fillId="0" borderId="0" xfId="1" applyFont="1" applyFill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1" fillId="0" borderId="0" xfId="1" applyFont="1" applyFill="1"/>
    <xf numFmtId="4" fontId="1" fillId="0" borderId="0" xfId="1" quotePrefix="1" applyNumberFormat="1" applyFont="1" applyFill="1"/>
    <xf numFmtId="0" fontId="1" fillId="0" borderId="0" xfId="1" applyFont="1" applyFill="1" applyAlignment="1">
      <alignment horizontal="right"/>
    </xf>
    <xf numFmtId="0" fontId="6" fillId="0" borderId="0" xfId="1" applyFont="1" applyFill="1"/>
    <xf numFmtId="4" fontId="1" fillId="0" borderId="1" xfId="1" quotePrefix="1" applyNumberFormat="1" applyFont="1" applyFill="1" applyBorder="1"/>
    <xf numFmtId="4" fontId="1" fillId="0" borderId="1" xfId="1" applyNumberFormat="1" applyFont="1" applyFill="1" applyBorder="1"/>
    <xf numFmtId="4" fontId="1" fillId="0" borderId="0" xfId="1" applyNumberFormat="1" applyFont="1" applyFill="1" applyBorder="1"/>
    <xf numFmtId="39" fontId="6" fillId="0" borderId="0" xfId="3" applyFont="1"/>
    <xf numFmtId="4" fontId="1" fillId="0" borderId="0" xfId="1" quotePrefix="1" applyNumberFormat="1" applyFont="1" applyFill="1" applyBorder="1"/>
    <xf numFmtId="4" fontId="1" fillId="0" borderId="0" xfId="1" applyNumberFormat="1" applyFont="1" applyFill="1"/>
    <xf numFmtId="39" fontId="1" fillId="0" borderId="0" xfId="4" applyFont="1"/>
    <xf numFmtId="39" fontId="1" fillId="0" borderId="0" xfId="3" applyFont="1"/>
    <xf numFmtId="164" fontId="1" fillId="0" borderId="0" xfId="1" applyNumberFormat="1" applyFont="1" applyFill="1"/>
    <xf numFmtId="39" fontId="6" fillId="0" borderId="0" xfId="4" applyFont="1" applyFill="1" applyBorder="1" applyAlignment="1">
      <alignment horizontal="right"/>
    </xf>
    <xf numFmtId="4" fontId="6" fillId="0" borderId="1" xfId="1" quotePrefix="1" applyNumberFormat="1" applyFont="1" applyFill="1" applyBorder="1"/>
    <xf numFmtId="4" fontId="1" fillId="0" borderId="0" xfId="1" applyNumberFormat="1" applyFont="1" applyFill="1" applyBorder="1" applyAlignment="1"/>
    <xf numFmtId="4" fontId="8" fillId="0" borderId="0" xfId="1" quotePrefix="1" applyNumberFormat="1" applyFont="1" applyFill="1" applyBorder="1"/>
    <xf numFmtId="39" fontId="1" fillId="0" borderId="1" xfId="3" applyFont="1" applyBorder="1"/>
    <xf numFmtId="4" fontId="1" fillId="0" borderId="0" xfId="3" applyNumberFormat="1" applyFont="1" applyFill="1" applyBorder="1" applyAlignment="1">
      <alignment horizontal="center"/>
    </xf>
    <xf numFmtId="39" fontId="1" fillId="0" borderId="0" xfId="3" applyFont="1" applyFill="1"/>
    <xf numFmtId="4" fontId="1" fillId="0" borderId="3" xfId="1" quotePrefix="1" applyNumberFormat="1" applyFont="1" applyFill="1" applyBorder="1"/>
    <xf numFmtId="4" fontId="1" fillId="0" borderId="0" xfId="3" applyNumberFormat="1" applyFont="1" applyFill="1"/>
    <xf numFmtId="0" fontId="10" fillId="0" borderId="0" xfId="0" applyFont="1"/>
    <xf numFmtId="39" fontId="6" fillId="0" borderId="0" xfId="3" applyFont="1" applyBorder="1" applyAlignment="1"/>
    <xf numFmtId="39" fontId="1" fillId="0" borderId="0" xfId="3" applyFont="1" applyBorder="1" applyAlignment="1"/>
    <xf numFmtId="39" fontId="6" fillId="0" borderId="0" xfId="3" applyFont="1" applyBorder="1" applyAlignment="1">
      <alignment horizontal="center"/>
    </xf>
    <xf numFmtId="39" fontId="6" fillId="0" borderId="0" xfId="3" applyFont="1" applyBorder="1" applyAlignment="1">
      <alignment horizontal="center"/>
    </xf>
    <xf numFmtId="39" fontId="2" fillId="0" borderId="0" xfId="3" applyFont="1" applyBorder="1" applyAlignment="1"/>
    <xf numFmtId="39" fontId="3" fillId="0" borderId="0" xfId="3" applyFont="1" applyBorder="1" applyAlignment="1"/>
    <xf numFmtId="39" fontId="3" fillId="0" borderId="0" xfId="3" applyFont="1"/>
    <xf numFmtId="39" fontId="2" fillId="0" borderId="0" xfId="3" applyFont="1" applyBorder="1" applyAlignment="1">
      <alignment horizontal="center"/>
    </xf>
    <xf numFmtId="0" fontId="10" fillId="0" borderId="0" xfId="0" applyFont="1" applyFill="1"/>
    <xf numFmtId="39" fontId="1" fillId="0" borderId="0" xfId="4" applyFont="1" applyFill="1"/>
    <xf numFmtId="39" fontId="1" fillId="0" borderId="0" xfId="1" applyNumberFormat="1" applyFont="1"/>
    <xf numFmtId="39" fontId="6" fillId="0" borderId="0" xfId="3" applyFont="1" applyFill="1"/>
    <xf numFmtId="39" fontId="1" fillId="0" borderId="1" xfId="3" applyFont="1" applyFill="1" applyBorder="1"/>
    <xf numFmtId="39" fontId="1" fillId="0" borderId="1" xfId="4" applyFont="1" applyFill="1" applyBorder="1"/>
    <xf numFmtId="49" fontId="1" fillId="0" borderId="0" xfId="3" applyNumberFormat="1" applyFont="1" applyFill="1" applyBorder="1" applyAlignment="1"/>
    <xf numFmtId="39" fontId="1" fillId="0" borderId="0" xfId="3" applyFont="1" applyFill="1" applyBorder="1" applyAlignment="1">
      <alignment horizontal="right"/>
    </xf>
    <xf numFmtId="49" fontId="1" fillId="0" borderId="0" xfId="3" applyNumberFormat="1" applyFont="1" applyFill="1" applyBorder="1" applyAlignment="1">
      <alignment horizontal="center"/>
    </xf>
    <xf numFmtId="4" fontId="5" fillId="3" borderId="3" xfId="1" quotePrefix="1" applyNumberFormat="1" applyFont="1" applyFill="1" applyBorder="1"/>
    <xf numFmtId="4" fontId="5" fillId="2" borderId="6" xfId="1" applyNumberFormat="1" applyFont="1" applyFill="1" applyBorder="1"/>
    <xf numFmtId="4" fontId="6" fillId="0" borderId="0" xfId="1" quotePrefix="1" applyNumberFormat="1" applyFont="1" applyFill="1" applyBorder="1"/>
    <xf numFmtId="39" fontId="6" fillId="0" borderId="1" xfId="4" applyFont="1" applyFill="1" applyBorder="1" applyAlignment="1">
      <alignment horizontal="right"/>
    </xf>
    <xf numFmtId="39" fontId="1" fillId="0" borderId="1" xfId="1" applyNumberFormat="1" applyFont="1" applyBorder="1"/>
    <xf numFmtId="4" fontId="9" fillId="0" borderId="0" xfId="0" applyNumberFormat="1" applyFont="1" applyFill="1"/>
    <xf numFmtId="4" fontId="1" fillId="0" borderId="2" xfId="1" quotePrefix="1" applyNumberFormat="1" applyFont="1" applyFill="1" applyBorder="1"/>
    <xf numFmtId="4" fontId="1" fillId="0" borderId="0" xfId="1" applyNumberFormat="1" applyFont="1" applyFill="1" applyAlignment="1">
      <alignment horizontal="center"/>
    </xf>
    <xf numFmtId="0" fontId="5" fillId="0" borderId="0" xfId="1" applyFont="1" applyAlignment="1">
      <alignment horizontal="center"/>
    </xf>
    <xf numFmtId="4" fontId="5" fillId="2" borderId="1" xfId="1" applyNumberFormat="1" applyFont="1" applyFill="1" applyBorder="1"/>
    <xf numFmtId="4" fontId="1" fillId="0" borderId="2" xfId="1" applyNumberFormat="1" applyFont="1" applyFill="1" applyBorder="1"/>
    <xf numFmtId="165" fontId="1" fillId="0" borderId="1" xfId="3" applyNumberFormat="1" applyFont="1" applyFill="1" applyBorder="1" applyAlignment="1"/>
    <xf numFmtId="165" fontId="1" fillId="0" borderId="1" xfId="3" applyNumberFormat="1" applyFont="1" applyFill="1" applyBorder="1" applyAlignment="1">
      <alignment horizontal="right"/>
    </xf>
    <xf numFmtId="165" fontId="1" fillId="0" borderId="2" xfId="3" applyNumberFormat="1" applyFont="1" applyFill="1" applyBorder="1" applyAlignment="1">
      <alignment horizontal="right"/>
    </xf>
    <xf numFmtId="4" fontId="5" fillId="0" borderId="0" xfId="1" applyNumberFormat="1" applyFont="1" applyFill="1" applyBorder="1"/>
    <xf numFmtId="39" fontId="6" fillId="0" borderId="7" xfId="3" applyFont="1" applyBorder="1" applyAlignment="1">
      <alignment horizontal="center"/>
    </xf>
    <xf numFmtId="39" fontId="1" fillId="0" borderId="1" xfId="3" applyFont="1" applyBorder="1" applyAlignment="1">
      <alignment horizontal="center"/>
    </xf>
    <xf numFmtId="39" fontId="6" fillId="0" borderId="0" xfId="3" applyFont="1" applyBorder="1" applyAlignment="1">
      <alignment horizontal="center"/>
    </xf>
    <xf numFmtId="39" fontId="6" fillId="0" borderId="0" xfId="3" applyFont="1" applyFill="1" applyBorder="1" applyAlignment="1">
      <alignment horizontal="left"/>
    </xf>
    <xf numFmtId="39" fontId="6" fillId="0" borderId="4" xfId="3" applyFont="1" applyFill="1" applyBorder="1" applyAlignment="1">
      <alignment horizontal="left"/>
    </xf>
    <xf numFmtId="39" fontId="1" fillId="0" borderId="5" xfId="4" applyFont="1" applyFill="1" applyBorder="1" applyAlignment="1">
      <alignment horizontal="left"/>
    </xf>
    <xf numFmtId="39" fontId="1" fillId="0" borderId="0" xfId="4" applyFont="1" applyFill="1" applyAlignment="1">
      <alignment horizontal="left"/>
    </xf>
    <xf numFmtId="39" fontId="1" fillId="0" borderId="2" xfId="3" applyFont="1" applyFill="1" applyBorder="1" applyAlignment="1">
      <alignment horizontal="right"/>
    </xf>
    <xf numFmtId="39" fontId="1" fillId="0" borderId="0" xfId="3" applyFont="1" applyBorder="1" applyAlignment="1">
      <alignment horizontal="center"/>
    </xf>
    <xf numFmtId="39" fontId="2" fillId="0" borderId="0" xfId="3" applyFont="1" applyAlignment="1">
      <alignment horizontal="center"/>
    </xf>
    <xf numFmtId="39" fontId="5" fillId="2" borderId="0" xfId="3" applyFont="1" applyFill="1" applyAlignment="1">
      <alignment horizontal="left"/>
    </xf>
    <xf numFmtId="49" fontId="6" fillId="0" borderId="0" xfId="1" applyNumberFormat="1" applyFont="1" applyFill="1" applyBorder="1" applyAlignment="1">
      <alignment horizontal="center" vertical="center"/>
    </xf>
    <xf numFmtId="49" fontId="6" fillId="0" borderId="1" xfId="1" applyNumberFormat="1" applyFont="1" applyFill="1" applyBorder="1" applyAlignment="1">
      <alignment horizontal="center" vertical="center"/>
    </xf>
    <xf numFmtId="39" fontId="2" fillId="0" borderId="0" xfId="3" applyFont="1" applyAlignment="1">
      <alignment horizontal="left"/>
    </xf>
    <xf numFmtId="39" fontId="1" fillId="0" borderId="0" xfId="4" applyFont="1" applyAlignment="1">
      <alignment horizontal="left"/>
    </xf>
    <xf numFmtId="39" fontId="1" fillId="0" borderId="0" xfId="3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43" fontId="4" fillId="0" borderId="0" xfId="6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5" fontId="0" fillId="0" borderId="0" xfId="0" applyNumberFormat="1"/>
    <xf numFmtId="39" fontId="16" fillId="0" borderId="0" xfId="3" applyFont="1" applyAlignment="1">
      <alignment horizontal="center"/>
    </xf>
    <xf numFmtId="39" fontId="15" fillId="0" borderId="0" xfId="3" applyFont="1" applyAlignment="1">
      <alignment horizontal="center"/>
    </xf>
    <xf numFmtId="39" fontId="6" fillId="0" borderId="0" xfId="3" applyFont="1" applyAlignment="1">
      <alignment horizontal="center"/>
    </xf>
    <xf numFmtId="39" fontId="2" fillId="4" borderId="0" xfId="3" applyFont="1" applyFill="1"/>
    <xf numFmtId="0" fontId="10" fillId="4" borderId="0" xfId="0" applyFont="1" applyFill="1"/>
    <xf numFmtId="0" fontId="10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39" fontId="6" fillId="0" borderId="0" xfId="3" applyFont="1" applyAlignment="1">
      <alignment horizontal="left"/>
    </xf>
    <xf numFmtId="0" fontId="17" fillId="0" borderId="0" xfId="0" applyFont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39" fontId="18" fillId="0" borderId="0" xfId="4" applyFont="1"/>
    <xf numFmtId="0" fontId="1" fillId="0" borderId="0" xfId="0" applyFont="1" applyFill="1" applyAlignment="1">
      <alignment horizontal="right"/>
    </xf>
    <xf numFmtId="0" fontId="1" fillId="0" borderId="0" xfId="0" applyFont="1" applyFill="1"/>
    <xf numFmtId="4" fontId="1" fillId="0" borderId="1" xfId="0" quotePrefix="1" applyNumberFormat="1" applyFont="1" applyFill="1" applyBorder="1"/>
    <xf numFmtId="4" fontId="1" fillId="0" borderId="0" xfId="0" quotePrefix="1" applyNumberFormat="1" applyFont="1" applyFill="1"/>
    <xf numFmtId="4" fontId="1" fillId="0" borderId="2" xfId="0" quotePrefix="1" applyNumberFormat="1" applyFont="1" applyFill="1" applyBorder="1"/>
    <xf numFmtId="4" fontId="1" fillId="0" borderId="0" xfId="0" quotePrefix="1" applyNumberFormat="1" applyFont="1" applyFill="1" applyBorder="1"/>
    <xf numFmtId="4" fontId="1" fillId="0" borderId="1" xfId="0" applyNumberFormat="1" applyFont="1" applyFill="1" applyBorder="1"/>
    <xf numFmtId="4" fontId="1" fillId="0" borderId="0" xfId="0" applyNumberFormat="1" applyFont="1" applyFill="1"/>
    <xf numFmtId="39" fontId="19" fillId="0" borderId="0" xfId="3" applyFont="1" applyFill="1"/>
    <xf numFmtId="0" fontId="19" fillId="0" borderId="0" xfId="0" applyFont="1" applyFill="1"/>
    <xf numFmtId="4" fontId="19" fillId="0" borderId="1" xfId="0" quotePrefix="1" applyNumberFormat="1" applyFont="1" applyFill="1" applyBorder="1"/>
    <xf numFmtId="4" fontId="19" fillId="0" borderId="2" xfId="0" quotePrefix="1" applyNumberFormat="1" applyFont="1" applyFill="1" applyBorder="1"/>
    <xf numFmtId="0" fontId="18" fillId="0" borderId="0" xfId="0" applyFont="1"/>
    <xf numFmtId="0" fontId="6" fillId="0" borderId="0" xfId="0" applyFont="1" applyFill="1"/>
    <xf numFmtId="164" fontId="1" fillId="0" borderId="0" xfId="0" applyNumberFormat="1" applyFont="1" applyFill="1"/>
    <xf numFmtId="39" fontId="6" fillId="0" borderId="0" xfId="3" applyFont="1" applyFill="1" applyAlignment="1">
      <alignment horizontal="left"/>
    </xf>
    <xf numFmtId="4" fontId="1" fillId="0" borderId="0" xfId="0" applyNumberFormat="1" applyFont="1" applyFill="1" applyBorder="1"/>
    <xf numFmtId="4" fontId="1" fillId="3" borderId="3" xfId="0" quotePrefix="1" applyNumberFormat="1" applyFont="1" applyFill="1" applyBorder="1"/>
    <xf numFmtId="0" fontId="6" fillId="0" borderId="6" xfId="0" applyFont="1" applyFill="1" applyBorder="1"/>
    <xf numFmtId="0" fontId="1" fillId="0" borderId="6" xfId="0" applyFont="1" applyFill="1" applyBorder="1" applyAlignment="1">
      <alignment horizontal="right"/>
    </xf>
    <xf numFmtId="0" fontId="1" fillId="0" borderId="6" xfId="0" applyFont="1" applyFill="1" applyBorder="1"/>
    <xf numFmtId="4" fontId="1" fillId="0" borderId="6" xfId="0" applyNumberFormat="1" applyFont="1" applyFill="1" applyBorder="1"/>
    <xf numFmtId="4" fontId="8" fillId="0" borderId="6" xfId="0" quotePrefix="1" applyNumberFormat="1" applyFont="1" applyFill="1" applyBorder="1"/>
    <xf numFmtId="39" fontId="6" fillId="0" borderId="6" xfId="3" applyFont="1" applyBorder="1"/>
    <xf numFmtId="4" fontId="1" fillId="0" borderId="6" xfId="3" applyNumberFormat="1" applyFont="1" applyBorder="1" applyAlignment="1"/>
    <xf numFmtId="39" fontId="1" fillId="0" borderId="6" xfId="3" applyFont="1" applyBorder="1"/>
    <xf numFmtId="4" fontId="1" fillId="0" borderId="0" xfId="3" applyNumberFormat="1" applyFont="1" applyBorder="1" applyAlignment="1">
      <alignment horizontal="center"/>
    </xf>
    <xf numFmtId="4" fontId="1" fillId="0" borderId="3" xfId="0" quotePrefix="1" applyNumberFormat="1" applyFont="1" applyFill="1" applyBorder="1"/>
    <xf numFmtId="49" fontId="1" fillId="0" borderId="0" xfId="3" applyNumberFormat="1" applyFont="1" applyBorder="1" applyAlignment="1"/>
    <xf numFmtId="39" fontId="1" fillId="0" borderId="0" xfId="3" applyFont="1" applyBorder="1" applyAlignment="1">
      <alignment horizontal="right"/>
    </xf>
    <xf numFmtId="4" fontId="1" fillId="0" borderId="0" xfId="3" applyNumberFormat="1" applyFont="1" applyBorder="1"/>
    <xf numFmtId="4" fontId="1" fillId="0" borderId="0" xfId="3" applyNumberFormat="1" applyFont="1"/>
    <xf numFmtId="4" fontId="1" fillId="0" borderId="1" xfId="3" applyNumberFormat="1" applyFont="1" applyBorder="1"/>
    <xf numFmtId="39" fontId="1" fillId="0" borderId="0" xfId="3" applyFont="1" applyBorder="1" applyAlignment="1">
      <alignment horizontal="right"/>
    </xf>
    <xf numFmtId="4" fontId="1" fillId="0" borderId="2" xfId="0" applyNumberFormat="1" applyFont="1" applyFill="1" applyBorder="1"/>
    <xf numFmtId="4" fontId="1" fillId="0" borderId="0" xfId="3" applyNumberFormat="1" applyFont="1" applyBorder="1" applyAlignment="1">
      <alignment horizontal="right"/>
    </xf>
    <xf numFmtId="49" fontId="1" fillId="0" borderId="0" xfId="3" applyNumberFormat="1" applyFont="1" applyBorder="1" applyAlignment="1">
      <alignment horizontal="center"/>
    </xf>
    <xf numFmtId="39" fontId="1" fillId="0" borderId="0" xfId="3" applyFont="1" applyBorder="1"/>
    <xf numFmtId="4" fontId="6" fillId="0" borderId="0" xfId="0" applyNumberFormat="1" applyFont="1" applyFill="1" applyBorder="1" applyAlignment="1"/>
    <xf numFmtId="39" fontId="14" fillId="0" borderId="0" xfId="3" applyFont="1" applyBorder="1" applyAlignment="1"/>
    <xf numFmtId="39" fontId="19" fillId="0" borderId="0" xfId="3" applyFont="1" applyBorder="1" applyAlignment="1"/>
    <xf numFmtId="39" fontId="19" fillId="0" borderId="0" xfId="3" applyFont="1"/>
    <xf numFmtId="39" fontId="14" fillId="0" borderId="0" xfId="3" applyFont="1" applyBorder="1" applyAlignment="1">
      <alignment horizontal="center"/>
    </xf>
    <xf numFmtId="0" fontId="20" fillId="0" borderId="0" xfId="0" applyFont="1"/>
    <xf numFmtId="0" fontId="20" fillId="0" borderId="0" xfId="0" applyFont="1" applyBorder="1" applyAlignment="1"/>
    <xf numFmtId="0" fontId="20" fillId="0" borderId="1" xfId="0" applyFont="1" applyBorder="1" applyAlignment="1"/>
    <xf numFmtId="39" fontId="14" fillId="0" borderId="0" xfId="3" applyFont="1" applyBorder="1" applyAlignment="1">
      <alignment horizontal="center"/>
    </xf>
    <xf numFmtId="39" fontId="19" fillId="0" borderId="0" xfId="3" applyFont="1" applyBorder="1"/>
    <xf numFmtId="39" fontId="1" fillId="0" borderId="0" xfId="3" applyBorder="1" applyAlignment="1"/>
    <xf numFmtId="39" fontId="1" fillId="0" borderId="0" xfId="3" applyBorder="1"/>
    <xf numFmtId="39" fontId="1" fillId="0" borderId="0" xfId="3"/>
    <xf numFmtId="4" fontId="6" fillId="4" borderId="3" xfId="0" applyNumberFormat="1" applyFont="1" applyFill="1" applyBorder="1" applyAlignment="1"/>
    <xf numFmtId="4" fontId="1" fillId="0" borderId="2" xfId="0" applyNumberFormat="1" applyFont="1" applyFill="1" applyBorder="1" applyAlignment="1"/>
    <xf numFmtId="0" fontId="6" fillId="0" borderId="0" xfId="0" applyFont="1" applyFill="1" applyBorder="1"/>
    <xf numFmtId="39" fontId="1" fillId="0" borderId="0" xfId="3" applyFont="1" applyFill="1" applyBorder="1"/>
    <xf numFmtId="4" fontId="8" fillId="0" borderId="1" xfId="0" quotePrefix="1" applyNumberFormat="1" applyFont="1" applyFill="1" applyBorder="1"/>
    <xf numFmtId="0" fontId="0" fillId="0" borderId="0" xfId="0" applyBorder="1"/>
    <xf numFmtId="39" fontId="14" fillId="0" borderId="7" xfId="3" applyFont="1" applyBorder="1" applyAlignment="1">
      <alignment horizontal="center"/>
    </xf>
    <xf numFmtId="0" fontId="20" fillId="0" borderId="0" xfId="0" applyFont="1" applyBorder="1"/>
    <xf numFmtId="0" fontId="14" fillId="0" borderId="0" xfId="7" applyFont="1" applyAlignment="1">
      <alignment horizontal="centerContinuous"/>
    </xf>
    <xf numFmtId="0" fontId="15" fillId="0" borderId="0" xfId="7" applyFont="1" applyAlignment="1">
      <alignment horizontal="centerContinuous"/>
    </xf>
    <xf numFmtId="0" fontId="1" fillId="0" borderId="0" xfId="7"/>
    <xf numFmtId="164" fontId="4" fillId="0" borderId="0" xfId="8" applyFont="1" applyBorder="1" applyAlignment="1">
      <alignment horizontal="center"/>
    </xf>
    <xf numFmtId="0" fontId="1" fillId="0" borderId="0" xfId="7" applyAlignment="1">
      <alignment horizontal="center"/>
    </xf>
    <xf numFmtId="0" fontId="1" fillId="0" borderId="0" xfId="7" applyFont="1" applyAlignment="1">
      <alignment horizontal="centerContinuous"/>
    </xf>
    <xf numFmtId="39" fontId="2" fillId="4" borderId="0" xfId="4" applyFont="1" applyFill="1"/>
    <xf numFmtId="0" fontId="3" fillId="4" borderId="0" xfId="7" applyFont="1" applyFill="1"/>
    <xf numFmtId="0" fontId="7" fillId="4" borderId="0" xfId="7" applyFont="1" applyFill="1" applyBorder="1" applyAlignment="1">
      <alignment horizontal="center"/>
    </xf>
    <xf numFmtId="0" fontId="3" fillId="4" borderId="0" xfId="7" applyFont="1" applyFill="1" applyAlignment="1">
      <alignment horizontal="center"/>
    </xf>
    <xf numFmtId="0" fontId="2" fillId="0" borderId="0" xfId="7" applyFont="1" applyAlignment="1">
      <alignment horizontal="center"/>
    </xf>
    <xf numFmtId="0" fontId="17" fillId="0" borderId="0" xfId="7" applyFont="1" applyBorder="1" applyAlignment="1">
      <alignment horizontal="center"/>
    </xf>
    <xf numFmtId="0" fontId="15" fillId="0" borderId="0" xfId="7" applyFont="1" applyFill="1" applyBorder="1" applyAlignment="1">
      <alignment horizontal="center"/>
    </xf>
    <xf numFmtId="49" fontId="6" fillId="0" borderId="1" xfId="7" applyNumberFormat="1" applyFont="1" applyFill="1" applyBorder="1" applyAlignment="1">
      <alignment horizontal="center"/>
    </xf>
    <xf numFmtId="0" fontId="1" fillId="0" borderId="0" xfId="7" applyFont="1" applyFill="1" applyAlignment="1">
      <alignment horizontal="right"/>
    </xf>
    <xf numFmtId="0" fontId="1" fillId="0" borderId="0" xfId="7" applyFont="1" applyFill="1"/>
    <xf numFmtId="0" fontId="15" fillId="0" borderId="0" xfId="7" applyFont="1" applyFill="1"/>
    <xf numFmtId="4" fontId="21" fillId="0" borderId="1" xfId="7" quotePrefix="1" applyNumberFormat="1" applyFont="1" applyFill="1" applyBorder="1"/>
    <xf numFmtId="4" fontId="21" fillId="0" borderId="0" xfId="7" quotePrefix="1" applyNumberFormat="1" applyFont="1" applyFill="1"/>
    <xf numFmtId="4" fontId="21" fillId="0" borderId="2" xfId="7" quotePrefix="1" applyNumberFormat="1" applyFont="1" applyFill="1" applyBorder="1"/>
    <xf numFmtId="0" fontId="15" fillId="0" borderId="0" xfId="7" applyFont="1" applyFill="1" applyAlignment="1">
      <alignment horizontal="right"/>
    </xf>
    <xf numFmtId="0" fontId="17" fillId="0" borderId="0" xfId="7" applyFont="1" applyFill="1"/>
    <xf numFmtId="4" fontId="21" fillId="0" borderId="1" xfId="7" applyNumberFormat="1" applyFont="1" applyFill="1" applyBorder="1"/>
    <xf numFmtId="39" fontId="17" fillId="0" borderId="0" xfId="3" applyFont="1"/>
    <xf numFmtId="4" fontId="21" fillId="0" borderId="0" xfId="7" quotePrefix="1" applyNumberFormat="1" applyFont="1" applyFill="1" applyBorder="1"/>
    <xf numFmtId="4" fontId="21" fillId="0" borderId="0" xfId="7" applyNumberFormat="1" applyFont="1" applyFill="1"/>
    <xf numFmtId="4" fontId="3" fillId="0" borderId="0" xfId="3" applyNumberFormat="1" applyFont="1" applyBorder="1"/>
    <xf numFmtId="164" fontId="15" fillId="0" borderId="0" xfId="7" applyNumberFormat="1" applyFont="1" applyFill="1"/>
    <xf numFmtId="39" fontId="1" fillId="0" borderId="0" xfId="4"/>
    <xf numFmtId="165" fontId="21" fillId="0" borderId="1" xfId="7" applyNumberFormat="1" applyFont="1" applyFill="1" applyBorder="1"/>
    <xf numFmtId="165" fontId="21" fillId="0" borderId="2" xfId="7" applyNumberFormat="1" applyFont="1" applyFill="1" applyBorder="1"/>
    <xf numFmtId="165" fontId="21" fillId="0" borderId="0" xfId="7" applyNumberFormat="1" applyFont="1" applyFill="1"/>
    <xf numFmtId="165" fontId="5" fillId="0" borderId="2" xfId="4" applyNumberFormat="1" applyFont="1" applyBorder="1" applyAlignment="1">
      <alignment horizontal="right"/>
    </xf>
    <xf numFmtId="4" fontId="5" fillId="4" borderId="1" xfId="7" applyNumberFormat="1" applyFont="1" applyFill="1" applyBorder="1"/>
    <xf numFmtId="4" fontId="1" fillId="0" borderId="0" xfId="7" applyNumberFormat="1" applyFont="1" applyFill="1" applyBorder="1" applyAlignment="1"/>
    <xf numFmtId="4" fontId="1" fillId="0" borderId="0" xfId="7" applyNumberFormat="1" applyFont="1" applyFill="1"/>
    <xf numFmtId="4" fontId="1" fillId="0" borderId="0" xfId="7" quotePrefix="1" applyNumberFormat="1" applyFont="1" applyFill="1" applyBorder="1"/>
    <xf numFmtId="4" fontId="1" fillId="0" borderId="1" xfId="7" quotePrefix="1" applyNumberFormat="1" applyFont="1" applyFill="1" applyBorder="1"/>
    <xf numFmtId="0" fontId="3" fillId="0" borderId="0" xfId="7" applyFont="1" applyFill="1"/>
    <xf numFmtId="4" fontId="3" fillId="0" borderId="0" xfId="7" applyNumberFormat="1" applyFont="1" applyFill="1"/>
    <xf numFmtId="4" fontId="3" fillId="0" borderId="0" xfId="7" applyNumberFormat="1" applyFont="1" applyFill="1" applyBorder="1"/>
    <xf numFmtId="4" fontId="5" fillId="4" borderId="3" xfId="7" quotePrefix="1" applyNumberFormat="1" applyFont="1" applyFill="1" applyBorder="1"/>
    <xf numFmtId="4" fontId="8" fillId="0" borderId="0" xfId="7" quotePrefix="1" applyNumberFormat="1" applyFont="1" applyFill="1" applyBorder="1"/>
    <xf numFmtId="39" fontId="6" fillId="0" borderId="4" xfId="3" applyFont="1" applyBorder="1" applyAlignment="1">
      <alignment horizontal="left"/>
    </xf>
    <xf numFmtId="4" fontId="21" fillId="0" borderId="4" xfId="3" applyNumberFormat="1" applyFont="1" applyBorder="1" applyAlignment="1">
      <alignment horizontal="left"/>
    </xf>
    <xf numFmtId="39" fontId="21" fillId="0" borderId="4" xfId="3" applyFont="1" applyBorder="1" applyAlignment="1">
      <alignment horizontal="left"/>
    </xf>
    <xf numFmtId="43" fontId="21" fillId="0" borderId="0" xfId="9" applyFont="1" applyBorder="1" applyAlignment="1"/>
    <xf numFmtId="39" fontId="21" fillId="0" borderId="1" xfId="4" applyFont="1" applyBorder="1"/>
    <xf numFmtId="4" fontId="21" fillId="0" borderId="0" xfId="3" applyNumberFormat="1" applyFont="1" applyBorder="1" applyAlignment="1">
      <alignment horizontal="center"/>
    </xf>
    <xf numFmtId="39" fontId="21" fillId="0" borderId="2" xfId="3" applyFont="1" applyBorder="1" applyAlignment="1">
      <alignment horizontal="right"/>
    </xf>
    <xf numFmtId="39" fontId="21" fillId="0" borderId="0" xfId="3" applyFont="1"/>
    <xf numFmtId="4" fontId="21" fillId="0" borderId="3" xfId="7" quotePrefix="1" applyNumberFormat="1" applyFont="1" applyFill="1" applyBorder="1"/>
    <xf numFmtId="49" fontId="21" fillId="0" borderId="0" xfId="3" applyNumberFormat="1" applyFont="1" applyBorder="1" applyAlignment="1"/>
    <xf numFmtId="39" fontId="21" fillId="0" borderId="0" xfId="3" applyFont="1" applyBorder="1" applyAlignment="1">
      <alignment horizontal="right"/>
    </xf>
    <xf numFmtId="4" fontId="21" fillId="0" borderId="0" xfId="3" applyNumberFormat="1" applyFont="1" applyBorder="1"/>
    <xf numFmtId="4" fontId="21" fillId="0" borderId="0" xfId="3" applyNumberFormat="1" applyFont="1"/>
    <xf numFmtId="39" fontId="21" fillId="0" borderId="0" xfId="3" applyFont="1" applyBorder="1" applyAlignment="1">
      <alignment horizontal="right"/>
    </xf>
    <xf numFmtId="165" fontId="21" fillId="0" borderId="1" xfId="3" applyNumberFormat="1" applyFont="1" applyBorder="1" applyAlignment="1">
      <alignment horizontal="right"/>
    </xf>
    <xf numFmtId="164" fontId="21" fillId="0" borderId="0" xfId="7" applyNumberFormat="1" applyFont="1" applyFill="1"/>
    <xf numFmtId="165" fontId="5" fillId="0" borderId="2" xfId="3" applyNumberFormat="1" applyFont="1" applyBorder="1" applyAlignment="1">
      <alignment horizontal="right"/>
    </xf>
    <xf numFmtId="0" fontId="21" fillId="0" borderId="0" xfId="7" applyFont="1" applyFill="1"/>
    <xf numFmtId="4" fontId="22" fillId="0" borderId="0" xfId="7" quotePrefix="1" applyNumberFormat="1" applyFont="1" applyFill="1" applyBorder="1"/>
    <xf numFmtId="39" fontId="1" fillId="0" borderId="1" xfId="3" applyBorder="1"/>
    <xf numFmtId="39" fontId="1" fillId="0" borderId="0" xfId="3" applyBorder="1" applyAlignment="1">
      <alignment horizontal="center"/>
    </xf>
    <xf numFmtId="0" fontId="14" fillId="0" borderId="0" xfId="1" applyFont="1" applyAlignment="1">
      <alignment horizontal="center"/>
    </xf>
    <xf numFmtId="0" fontId="15" fillId="0" borderId="0" xfId="1" applyFont="1" applyAlignment="1">
      <alignment horizontal="center"/>
    </xf>
    <xf numFmtId="0" fontId="1" fillId="0" borderId="0" xfId="1"/>
    <xf numFmtId="0" fontId="1" fillId="0" borderId="0" xfId="1" applyAlignment="1">
      <alignment horizontal="center"/>
    </xf>
    <xf numFmtId="0" fontId="23" fillId="0" borderId="0" xfId="1" applyFont="1" applyAlignment="1">
      <alignment horizontal="center"/>
    </xf>
    <xf numFmtId="39" fontId="16" fillId="2" borderId="0" xfId="3" applyFont="1" applyFill="1" applyAlignment="1"/>
    <xf numFmtId="39" fontId="16" fillId="2" borderId="0" xfId="3" applyFont="1" applyFill="1"/>
    <xf numFmtId="0" fontId="23" fillId="2" borderId="0" xfId="1" applyFont="1" applyFill="1"/>
    <xf numFmtId="0" fontId="24" fillId="2" borderId="0" xfId="1" applyFont="1" applyFill="1" applyBorder="1" applyAlignment="1">
      <alignment horizontal="center"/>
    </xf>
    <xf numFmtId="0" fontId="23" fillId="2" borderId="0" xfId="1" applyFont="1" applyFill="1" applyAlignment="1">
      <alignment horizontal="center"/>
    </xf>
    <xf numFmtId="0" fontId="16" fillId="0" borderId="0" xfId="1" applyFont="1" applyAlignment="1">
      <alignment horizontal="center"/>
    </xf>
    <xf numFmtId="39" fontId="16" fillId="0" borderId="0" xfId="3" applyFont="1" applyAlignment="1">
      <alignment horizontal="left"/>
    </xf>
    <xf numFmtId="0" fontId="23" fillId="0" borderId="0" xfId="1" applyFont="1"/>
    <xf numFmtId="0" fontId="16" fillId="0" borderId="0" xfId="1" applyFont="1" applyBorder="1" applyAlignment="1">
      <alignment horizontal="center"/>
    </xf>
    <xf numFmtId="0" fontId="23" fillId="0" borderId="0" xfId="1" applyFont="1" applyFill="1" applyBorder="1" applyAlignment="1">
      <alignment horizontal="center"/>
    </xf>
    <xf numFmtId="166" fontId="5" fillId="0" borderId="1" xfId="1" applyNumberFormat="1" applyFont="1" applyFill="1" applyBorder="1" applyAlignment="1">
      <alignment horizontal="center"/>
    </xf>
    <xf numFmtId="39" fontId="23" fillId="0" borderId="0" xfId="4" applyFont="1"/>
    <xf numFmtId="0" fontId="23" fillId="0" borderId="0" xfId="1" applyFont="1" applyFill="1" applyAlignment="1">
      <alignment horizontal="right"/>
    </xf>
    <xf numFmtId="0" fontId="23" fillId="0" borderId="0" xfId="1" applyFont="1" applyFill="1"/>
    <xf numFmtId="4" fontId="23" fillId="0" borderId="1" xfId="1" quotePrefix="1" applyNumberFormat="1" applyFont="1" applyFill="1" applyBorder="1"/>
    <xf numFmtId="4" fontId="23" fillId="0" borderId="0" xfId="1" quotePrefix="1" applyNumberFormat="1" applyFont="1" applyFill="1"/>
    <xf numFmtId="4" fontId="23" fillId="0" borderId="2" xfId="1" quotePrefix="1" applyNumberFormat="1" applyFont="1" applyFill="1" applyBorder="1"/>
    <xf numFmtId="39" fontId="16" fillId="0" borderId="0" xfId="3" applyFont="1"/>
    <xf numFmtId="4" fontId="23" fillId="0" borderId="0" xfId="1" quotePrefix="1" applyNumberFormat="1" applyFont="1" applyFill="1" applyBorder="1"/>
    <xf numFmtId="4" fontId="23" fillId="0" borderId="1" xfId="1" applyNumberFormat="1" applyFont="1" applyFill="1" applyBorder="1"/>
    <xf numFmtId="4" fontId="23" fillId="0" borderId="0" xfId="1" applyNumberFormat="1" applyFont="1" applyFill="1"/>
    <xf numFmtId="39" fontId="23" fillId="0" borderId="0" xfId="4" applyFont="1" applyFill="1"/>
    <xf numFmtId="39" fontId="23" fillId="0" borderId="0" xfId="3" applyFont="1" applyFill="1"/>
    <xf numFmtId="0" fontId="16" fillId="0" borderId="0" xfId="1" applyFont="1" applyFill="1"/>
    <xf numFmtId="164" fontId="23" fillId="0" borderId="0" xfId="1" applyNumberFormat="1" applyFont="1" applyFill="1"/>
    <xf numFmtId="39" fontId="16" fillId="0" borderId="1" xfId="4" applyFont="1" applyBorder="1" applyAlignment="1">
      <alignment horizontal="right"/>
    </xf>
    <xf numFmtId="39" fontId="23" fillId="0" borderId="0" xfId="3" applyFont="1"/>
    <xf numFmtId="4" fontId="23" fillId="0" borderId="0" xfId="1" applyNumberFormat="1" applyFont="1" applyFill="1" applyBorder="1"/>
    <xf numFmtId="39" fontId="23" fillId="0" borderId="1" xfId="3" applyFont="1" applyFill="1" applyBorder="1" applyAlignment="1">
      <alignment horizontal="right"/>
    </xf>
    <xf numFmtId="39" fontId="23" fillId="0" borderId="2" xfId="3" applyFont="1" applyFill="1" applyBorder="1" applyAlignment="1">
      <alignment horizontal="right"/>
    </xf>
    <xf numFmtId="4" fontId="16" fillId="0" borderId="0" xfId="1" quotePrefix="1" applyNumberFormat="1" applyFont="1" applyFill="1" applyBorder="1"/>
    <xf numFmtId="39" fontId="16" fillId="0" borderId="1" xfId="1" applyNumberFormat="1" applyFont="1" applyBorder="1"/>
    <xf numFmtId="0" fontId="23" fillId="0" borderId="1" xfId="1" applyFont="1" applyBorder="1"/>
    <xf numFmtId="4" fontId="16" fillId="2" borderId="1" xfId="1" applyNumberFormat="1" applyFont="1" applyFill="1" applyBorder="1"/>
    <xf numFmtId="39" fontId="16" fillId="0" borderId="0" xfId="3" applyFont="1" applyFill="1" applyBorder="1" applyAlignment="1">
      <alignment horizontal="left"/>
    </xf>
    <xf numFmtId="4" fontId="23" fillId="5" borderId="3" xfId="1" quotePrefix="1" applyNumberFormat="1" applyFont="1" applyFill="1" applyBorder="1"/>
    <xf numFmtId="4" fontId="16" fillId="0" borderId="3" xfId="1" quotePrefix="1" applyNumberFormat="1" applyFont="1" applyFill="1" applyBorder="1"/>
    <xf numFmtId="4" fontId="25" fillId="0" borderId="0" xfId="1" quotePrefix="1" applyNumberFormat="1" applyFont="1" applyFill="1" applyBorder="1"/>
    <xf numFmtId="39" fontId="16" fillId="0" borderId="4" xfId="3" applyFont="1" applyBorder="1" applyAlignment="1">
      <alignment horizontal="left"/>
    </xf>
    <xf numFmtId="39" fontId="23" fillId="0" borderId="1" xfId="3" applyFont="1" applyBorder="1"/>
    <xf numFmtId="39" fontId="23" fillId="0" borderId="1" xfId="4" applyFont="1" applyFill="1" applyBorder="1"/>
    <xf numFmtId="4" fontId="23" fillId="0" borderId="0" xfId="3" applyNumberFormat="1" applyFont="1" applyBorder="1" applyAlignment="1">
      <alignment horizontal="center"/>
    </xf>
    <xf numFmtId="39" fontId="23" fillId="0" borderId="2" xfId="3" applyFont="1" applyBorder="1" applyAlignment="1">
      <alignment horizontal="right"/>
    </xf>
    <xf numFmtId="4" fontId="23" fillId="0" borderId="3" xfId="1" quotePrefix="1" applyNumberFormat="1" applyFont="1" applyFill="1" applyBorder="1"/>
    <xf numFmtId="49" fontId="23" fillId="0" borderId="0" xfId="3" applyNumberFormat="1" applyFont="1" applyBorder="1" applyAlignment="1"/>
    <xf numFmtId="39" fontId="23" fillId="0" borderId="0" xfId="3" applyFont="1" applyBorder="1" applyAlignment="1">
      <alignment horizontal="right"/>
    </xf>
    <xf numFmtId="4" fontId="23" fillId="0" borderId="0" xfId="3" applyNumberFormat="1" applyFont="1"/>
    <xf numFmtId="165" fontId="23" fillId="0" borderId="1" xfId="3" applyNumberFormat="1" applyFont="1" applyFill="1" applyBorder="1" applyAlignment="1"/>
    <xf numFmtId="165" fontId="23" fillId="0" borderId="2" xfId="3" applyNumberFormat="1" applyFont="1" applyFill="1" applyBorder="1" applyAlignment="1">
      <alignment horizontal="right"/>
    </xf>
    <xf numFmtId="165" fontId="23" fillId="0" borderId="1" xfId="1" quotePrefix="1" applyNumberFormat="1" applyFont="1" applyFill="1" applyBorder="1"/>
    <xf numFmtId="165" fontId="23" fillId="0" borderId="2" xfId="1" quotePrefix="1" applyNumberFormat="1" applyFont="1" applyFill="1" applyBorder="1"/>
    <xf numFmtId="165" fontId="23" fillId="0" borderId="0" xfId="3" applyNumberFormat="1" applyFont="1" applyBorder="1" applyAlignment="1">
      <alignment horizontal="right"/>
    </xf>
    <xf numFmtId="4" fontId="16" fillId="2" borderId="6" xfId="1" applyNumberFormat="1" applyFont="1" applyFill="1" applyBorder="1"/>
    <xf numFmtId="4" fontId="16" fillId="0" borderId="0" xfId="1" applyNumberFormat="1" applyFont="1" applyFill="1" applyBorder="1"/>
    <xf numFmtId="0" fontId="17" fillId="0" borderId="1" xfId="1" applyFont="1" applyFill="1" applyBorder="1" applyAlignment="1">
      <alignment horizontal="center"/>
    </xf>
    <xf numFmtId="0" fontId="15" fillId="0" borderId="0" xfId="1" applyFont="1" applyFill="1"/>
    <xf numFmtId="39" fontId="6" fillId="0" borderId="0" xfId="3" applyFont="1" applyBorder="1" applyAlignment="1">
      <alignment horizontal="center" vertical="center"/>
    </xf>
    <xf numFmtId="39" fontId="6" fillId="0" borderId="0" xfId="3" applyFont="1" applyBorder="1" applyAlignment="1">
      <alignment horizontal="center" vertical="center"/>
    </xf>
    <xf numFmtId="39" fontId="16" fillId="0" borderId="0" xfId="3" applyFont="1" applyBorder="1" applyAlignment="1">
      <alignment horizontal="center"/>
    </xf>
    <xf numFmtId="0" fontId="14" fillId="0" borderId="0" xfId="1" applyFont="1" applyAlignment="1">
      <alignment horizontal="centerContinuous"/>
    </xf>
    <xf numFmtId="0" fontId="15" fillId="0" borderId="0" xfId="1" applyFont="1" applyAlignment="1">
      <alignment horizontal="centerContinuous"/>
    </xf>
    <xf numFmtId="0" fontId="19" fillId="0" borderId="0" xfId="1" applyFont="1" applyAlignment="1">
      <alignment horizontal="centerContinuous"/>
    </xf>
    <xf numFmtId="39" fontId="2" fillId="3" borderId="0" xfId="3" applyFont="1" applyFill="1"/>
    <xf numFmtId="0" fontId="3" fillId="3" borderId="0" xfId="1" applyFont="1" applyFill="1"/>
    <xf numFmtId="0" fontId="7" fillId="3" borderId="0" xfId="1" applyFont="1" applyFill="1" applyBorder="1" applyAlignment="1">
      <alignment horizontal="center"/>
    </xf>
    <xf numFmtId="0" fontId="3" fillId="3" borderId="0" xfId="1" applyFont="1" applyFill="1" applyAlignment="1">
      <alignment horizontal="center"/>
    </xf>
    <xf numFmtId="0" fontId="17" fillId="0" borderId="0" xfId="1" applyFont="1" applyAlignment="1">
      <alignment horizontal="center"/>
    </xf>
    <xf numFmtId="0" fontId="17" fillId="0" borderId="0" xfId="1" applyFont="1" applyBorder="1" applyAlignment="1">
      <alignment horizontal="center"/>
    </xf>
    <xf numFmtId="0" fontId="15" fillId="0" borderId="0" xfId="1" applyFont="1" applyFill="1" applyBorder="1" applyAlignment="1">
      <alignment horizontal="center"/>
    </xf>
    <xf numFmtId="49" fontId="6" fillId="0" borderId="1" xfId="1" applyNumberFormat="1" applyFont="1" applyFill="1" applyBorder="1" applyAlignment="1">
      <alignment horizontal="center"/>
    </xf>
    <xf numFmtId="0" fontId="15" fillId="0" borderId="0" xfId="1" applyFont="1" applyFill="1" applyAlignment="1">
      <alignment horizontal="right"/>
    </xf>
    <xf numFmtId="0" fontId="17" fillId="0" borderId="0" xfId="1" applyFont="1" applyFill="1"/>
    <xf numFmtId="164" fontId="15" fillId="0" borderId="0" xfId="1" applyNumberFormat="1" applyFont="1" applyFill="1"/>
    <xf numFmtId="4" fontId="2" fillId="3" borderId="3" xfId="1" quotePrefix="1" applyNumberFormat="1" applyFont="1" applyFill="1" applyBorder="1"/>
    <xf numFmtId="4" fontId="3" fillId="0" borderId="2" xfId="1" applyNumberFormat="1" applyFont="1" applyFill="1" applyBorder="1" applyAlignment="1"/>
    <xf numFmtId="0" fontId="17" fillId="0" borderId="6" xfId="1" applyFont="1" applyFill="1" applyBorder="1"/>
    <xf numFmtId="0" fontId="15" fillId="0" borderId="6" xfId="1" applyFont="1" applyFill="1" applyBorder="1" applyAlignment="1">
      <alignment horizontal="right"/>
    </xf>
    <xf numFmtId="0" fontId="15" fillId="0" borderId="6" xfId="1" applyFont="1" applyFill="1" applyBorder="1"/>
    <xf numFmtId="4" fontId="1" fillId="0" borderId="6" xfId="1" applyNumberFormat="1" applyFont="1" applyFill="1" applyBorder="1"/>
    <xf numFmtId="4" fontId="8" fillId="0" borderId="6" xfId="1" quotePrefix="1" applyNumberFormat="1" applyFont="1" applyFill="1" applyBorder="1"/>
    <xf numFmtId="39" fontId="6" fillId="0" borderId="4" xfId="3" applyFont="1" applyBorder="1"/>
    <xf numFmtId="4" fontId="1" fillId="0" borderId="4" xfId="3" applyNumberFormat="1" applyBorder="1" applyAlignment="1"/>
    <xf numFmtId="39" fontId="1" fillId="0" borderId="4" xfId="3" applyBorder="1"/>
    <xf numFmtId="4" fontId="1" fillId="0" borderId="0" xfId="3" applyNumberFormat="1" applyBorder="1" applyAlignment="1">
      <alignment horizontal="center"/>
    </xf>
    <xf numFmtId="39" fontId="1" fillId="0" borderId="2" xfId="3" applyBorder="1" applyAlignment="1">
      <alignment horizontal="right"/>
    </xf>
    <xf numFmtId="49" fontId="1" fillId="0" borderId="0" xfId="3" applyNumberFormat="1" applyBorder="1" applyAlignment="1"/>
    <xf numFmtId="39" fontId="1" fillId="0" borderId="0" xfId="3" applyBorder="1" applyAlignment="1">
      <alignment horizontal="right"/>
    </xf>
    <xf numFmtId="4" fontId="1" fillId="0" borderId="0" xfId="3" applyNumberFormat="1" applyBorder="1"/>
    <xf numFmtId="4" fontId="1" fillId="0" borderId="1" xfId="3" applyNumberFormat="1" applyBorder="1"/>
    <xf numFmtId="4" fontId="1" fillId="0" borderId="0" xfId="3" applyNumberFormat="1"/>
    <xf numFmtId="39" fontId="1" fillId="0" borderId="0" xfId="3" applyBorder="1" applyAlignment="1">
      <alignment horizontal="right"/>
    </xf>
    <xf numFmtId="39" fontId="1" fillId="0" borderId="1" xfId="3" applyBorder="1" applyAlignment="1"/>
    <xf numFmtId="0" fontId="1" fillId="0" borderId="1" xfId="1" applyBorder="1"/>
  </cellXfs>
  <cellStyles count="10">
    <cellStyle name="Millares" xfId="6" builtinId="3"/>
    <cellStyle name="Millares 10 10" xfId="2"/>
    <cellStyle name="Millares 19" xfId="9"/>
    <cellStyle name="Millares 8" xfId="8"/>
    <cellStyle name="Normal" xfId="0" builtinId="0"/>
    <cellStyle name="Normal 11" xfId="1"/>
    <cellStyle name="Normal 2 17" xfId="5"/>
    <cellStyle name="Normal 7" xfId="7"/>
    <cellStyle name="Normal_Electronica" xfId="4"/>
    <cellStyle name="Normal_Hoja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3.png"/><Relationship Id="rId1" Type="http://schemas.openxmlformats.org/officeDocument/2006/relationships/image" Target="../media/image6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7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3.png"/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704850</xdr:colOff>
      <xdr:row>0</xdr:row>
      <xdr:rowOff>69565</xdr:rowOff>
    </xdr:from>
    <xdr:to>
      <xdr:col>4</xdr:col>
      <xdr:colOff>28574</xdr:colOff>
      <xdr:row>1</xdr:row>
      <xdr:rowOff>180975</xdr:rowOff>
    </xdr:to>
    <xdr:pic>
      <xdr:nvPicPr>
        <xdr:cNvPr id="2" name="Imagen 1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5625" y="69565"/>
          <a:ext cx="666749" cy="311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613684</xdr:colOff>
      <xdr:row>56</xdr:row>
      <xdr:rowOff>28575</xdr:rowOff>
    </xdr:from>
    <xdr:ext cx="395966" cy="266700"/>
    <xdr:pic>
      <xdr:nvPicPr>
        <xdr:cNvPr id="36" name="Imagen 35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4459" y="143132175"/>
          <a:ext cx="395966" cy="266700"/>
        </a:xfrm>
        <a:prstGeom prst="rect">
          <a:avLst/>
        </a:prstGeom>
        <a:noFill/>
      </xdr:spPr>
    </xdr:pic>
    <xdr:clientData/>
  </xdr:oneCellAnchor>
  <xdr:oneCellAnchor>
    <xdr:from>
      <xdr:col>0</xdr:col>
      <xdr:colOff>342901</xdr:colOff>
      <xdr:row>57</xdr:row>
      <xdr:rowOff>114300</xdr:rowOff>
    </xdr:from>
    <xdr:ext cx="5876924" cy="219075"/>
    <xdr:pic>
      <xdr:nvPicPr>
        <xdr:cNvPr id="37" name="Imagen 36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1" y="143417925"/>
          <a:ext cx="5876924" cy="219075"/>
        </a:xfrm>
        <a:prstGeom prst="rect">
          <a:avLst/>
        </a:prstGeom>
        <a:noFill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685800</xdr:colOff>
      <xdr:row>0</xdr:row>
      <xdr:rowOff>0</xdr:rowOff>
    </xdr:from>
    <xdr:ext cx="1027852" cy="558135"/>
    <xdr:pic>
      <xdr:nvPicPr>
        <xdr:cNvPr id="2" name="Imagen 1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7025" y="31032"/>
          <a:ext cx="1027852" cy="55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95251</xdr:colOff>
      <xdr:row>0</xdr:row>
      <xdr:rowOff>0</xdr:rowOff>
    </xdr:from>
    <xdr:ext cx="457200" cy="457200"/>
    <xdr:pic>
      <xdr:nvPicPr>
        <xdr:cNvPr id="3" name="Imagen 1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5626" y="11201401"/>
          <a:ext cx="457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685800</xdr:colOff>
      <xdr:row>0</xdr:row>
      <xdr:rowOff>31032</xdr:rowOff>
    </xdr:from>
    <xdr:ext cx="1027852" cy="558135"/>
    <xdr:pic>
      <xdr:nvPicPr>
        <xdr:cNvPr id="5" name="Imagen 4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7025" y="12003957"/>
          <a:ext cx="1027852" cy="55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152401</xdr:colOff>
      <xdr:row>51</xdr:row>
      <xdr:rowOff>180976</xdr:rowOff>
    </xdr:from>
    <xdr:ext cx="457200" cy="457200"/>
    <xdr:pic>
      <xdr:nvPicPr>
        <xdr:cNvPr id="6" name="Imagen 1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52776" y="22069426"/>
          <a:ext cx="457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247651</xdr:colOff>
      <xdr:row>54</xdr:row>
      <xdr:rowOff>104778</xdr:rowOff>
    </xdr:from>
    <xdr:ext cx="6467474" cy="257172"/>
    <xdr:pic>
      <xdr:nvPicPr>
        <xdr:cNvPr id="7" name="Imagen 1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1" y="22564728"/>
          <a:ext cx="6467474" cy="257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1181100</xdr:colOff>
      <xdr:row>0</xdr:row>
      <xdr:rowOff>114300</xdr:rowOff>
    </xdr:from>
    <xdr:ext cx="1000125" cy="592667"/>
    <xdr:pic>
      <xdr:nvPicPr>
        <xdr:cNvPr id="2" name="Imagen 1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114300"/>
          <a:ext cx="1000125" cy="5926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342900</xdr:colOff>
      <xdr:row>53</xdr:row>
      <xdr:rowOff>114299</xdr:rowOff>
    </xdr:from>
    <xdr:ext cx="6191250" cy="323851"/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10458449"/>
          <a:ext cx="6191250" cy="323851"/>
        </a:xfrm>
        <a:prstGeom prst="rect">
          <a:avLst/>
        </a:prstGeom>
        <a:noFill/>
      </xdr:spPr>
    </xdr:pic>
    <xdr:clientData/>
  </xdr:oneCellAnchor>
  <xdr:oneCellAnchor>
    <xdr:from>
      <xdr:col>3</xdr:col>
      <xdr:colOff>1304926</xdr:colOff>
      <xdr:row>51</xdr:row>
      <xdr:rowOff>38100</xdr:rowOff>
    </xdr:from>
    <xdr:ext cx="514349" cy="390524"/>
    <xdr:pic>
      <xdr:nvPicPr>
        <xdr:cNvPr id="4" name="Imagen 3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3726" y="10001250"/>
          <a:ext cx="514349" cy="390524"/>
        </a:xfrm>
        <a:prstGeom prst="rect">
          <a:avLst/>
        </a:prstGeom>
        <a:noFill/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1700894</xdr:colOff>
      <xdr:row>1</xdr:row>
      <xdr:rowOff>0</xdr:rowOff>
    </xdr:from>
    <xdr:ext cx="911679" cy="462644"/>
    <xdr:pic>
      <xdr:nvPicPr>
        <xdr:cNvPr id="2" name="Imagen 1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9694" y="190500"/>
          <a:ext cx="911679" cy="4626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1850573</xdr:colOff>
      <xdr:row>51</xdr:row>
      <xdr:rowOff>27214</xdr:rowOff>
    </xdr:from>
    <xdr:ext cx="688975" cy="476250"/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9373" y="11523889"/>
          <a:ext cx="688975" cy="476250"/>
        </a:xfrm>
        <a:prstGeom prst="rect">
          <a:avLst/>
        </a:prstGeom>
        <a:noFill/>
      </xdr:spPr>
    </xdr:pic>
    <xdr:clientData/>
  </xdr:oneCellAnchor>
  <xdr:oneCellAnchor>
    <xdr:from>
      <xdr:col>0</xdr:col>
      <xdr:colOff>557893</xdr:colOff>
      <xdr:row>53</xdr:row>
      <xdr:rowOff>40822</xdr:rowOff>
    </xdr:from>
    <xdr:ext cx="7225394" cy="272143"/>
    <xdr:pic>
      <xdr:nvPicPr>
        <xdr:cNvPr id="4" name="Imagen 3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893" y="11994697"/>
          <a:ext cx="7225394" cy="272143"/>
        </a:xfrm>
        <a:prstGeom prst="rect">
          <a:avLst/>
        </a:prstGeom>
        <a:noFill/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704850</xdr:colOff>
      <xdr:row>0</xdr:row>
      <xdr:rowOff>19050</xdr:rowOff>
    </xdr:from>
    <xdr:to>
      <xdr:col>5</xdr:col>
      <xdr:colOff>118130</xdr:colOff>
      <xdr:row>3</xdr:row>
      <xdr:rowOff>0</xdr:rowOff>
    </xdr:to>
    <xdr:pic>
      <xdr:nvPicPr>
        <xdr:cNvPr id="2" name="Imagen 1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19050"/>
          <a:ext cx="88965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104775</xdr:colOff>
      <xdr:row>48</xdr:row>
      <xdr:rowOff>180974</xdr:rowOff>
    </xdr:from>
    <xdr:ext cx="5705475" cy="333375"/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9563099"/>
          <a:ext cx="5705475" cy="333375"/>
        </a:xfrm>
        <a:prstGeom prst="rect">
          <a:avLst/>
        </a:prstGeom>
        <a:noFill/>
      </xdr:spPr>
    </xdr:pic>
    <xdr:clientData/>
  </xdr:oneCellAnchor>
  <xdr:oneCellAnchor>
    <xdr:from>
      <xdr:col>3</xdr:col>
      <xdr:colOff>828676</xdr:colOff>
      <xdr:row>46</xdr:row>
      <xdr:rowOff>66676</xdr:rowOff>
    </xdr:from>
    <xdr:ext cx="590550" cy="419099"/>
    <xdr:pic>
      <xdr:nvPicPr>
        <xdr:cNvPr id="4" name="Imagen 3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6" y="9067801"/>
          <a:ext cx="590550" cy="419099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61"/>
  <sheetViews>
    <sheetView zoomScaleNormal="100" workbookViewId="0">
      <selection activeCell="F47" sqref="F47"/>
    </sheetView>
  </sheetViews>
  <sheetFormatPr baseColWidth="10" defaultRowHeight="15.75" x14ac:dyDescent="0.25"/>
  <cols>
    <col min="1" max="2" width="11.42578125" style="35"/>
    <col min="3" max="3" width="13" style="35" customWidth="1"/>
    <col min="4" max="4" width="20.140625" style="35" customWidth="1"/>
    <col min="5" max="5" width="6.28515625" style="35" customWidth="1"/>
    <col min="6" max="6" width="15" style="35" customWidth="1"/>
    <col min="7" max="7" width="18.7109375" style="35" customWidth="1"/>
    <col min="8" max="8" width="11.85546875" customWidth="1"/>
  </cols>
  <sheetData>
    <row r="1" spans="1:7" x14ac:dyDescent="0.25">
      <c r="A1" s="1"/>
      <c r="B1" s="2"/>
      <c r="C1" s="3"/>
      <c r="D1" s="4"/>
      <c r="E1" s="5"/>
      <c r="F1" s="2"/>
      <c r="G1" s="2"/>
    </row>
    <row r="2" spans="1:7" x14ac:dyDescent="0.25">
      <c r="A2" s="1"/>
      <c r="B2" s="2"/>
      <c r="C2" s="3"/>
      <c r="D2" s="4"/>
      <c r="E2" s="5"/>
      <c r="F2" s="2"/>
      <c r="G2" s="2"/>
    </row>
    <row r="3" spans="1:7" x14ac:dyDescent="0.25">
      <c r="A3" s="77" t="s">
        <v>0</v>
      </c>
      <c r="B3" s="77"/>
      <c r="C3" s="77"/>
      <c r="D3" s="77"/>
      <c r="E3" s="77"/>
      <c r="F3" s="77"/>
      <c r="G3" s="77"/>
    </row>
    <row r="4" spans="1:7" ht="15" x14ac:dyDescent="0.25">
      <c r="A4" s="83" t="s">
        <v>1</v>
      </c>
      <c r="B4" s="83"/>
      <c r="C4" s="83"/>
      <c r="D4" s="83"/>
      <c r="E4" s="83"/>
      <c r="F4" s="83"/>
      <c r="G4" s="83"/>
    </row>
    <row r="5" spans="1:7" x14ac:dyDescent="0.25">
      <c r="A5" s="77" t="s">
        <v>2</v>
      </c>
      <c r="B5" s="77"/>
      <c r="C5" s="77"/>
      <c r="D5" s="77"/>
      <c r="E5" s="77"/>
      <c r="F5" s="77"/>
      <c r="G5" s="77"/>
    </row>
    <row r="6" spans="1:7" x14ac:dyDescent="0.25">
      <c r="A6" s="77" t="s">
        <v>3</v>
      </c>
      <c r="B6" s="77"/>
      <c r="C6" s="77"/>
      <c r="D6" s="77"/>
      <c r="E6" s="77"/>
      <c r="F6" s="77"/>
      <c r="G6" s="77"/>
    </row>
    <row r="7" spans="1:7" x14ac:dyDescent="0.25">
      <c r="A7" s="78" t="s">
        <v>4</v>
      </c>
      <c r="B7" s="78"/>
      <c r="C7" s="78"/>
      <c r="D7" s="6"/>
      <c r="E7" s="7"/>
      <c r="F7" s="7"/>
      <c r="G7" s="61" t="s">
        <v>5</v>
      </c>
    </row>
    <row r="8" spans="1:7" x14ac:dyDescent="0.25">
      <c r="A8" s="8" t="s">
        <v>6</v>
      </c>
      <c r="B8" s="8"/>
      <c r="C8" s="9"/>
      <c r="D8" s="10"/>
      <c r="E8" s="7"/>
      <c r="F8" s="7"/>
      <c r="G8" s="79" t="s">
        <v>32</v>
      </c>
    </row>
    <row r="9" spans="1:7" x14ac:dyDescent="0.25">
      <c r="A9" s="81"/>
      <c r="B9" s="81"/>
      <c r="C9" s="3"/>
      <c r="D9" s="11"/>
      <c r="E9" s="5"/>
      <c r="F9" s="12"/>
      <c r="G9" s="80"/>
    </row>
    <row r="10" spans="1:7" ht="15" x14ac:dyDescent="0.25">
      <c r="A10" s="82" t="s">
        <v>33</v>
      </c>
      <c r="B10" s="82"/>
      <c r="C10" s="82"/>
      <c r="D10" s="82"/>
      <c r="E10" s="13"/>
      <c r="F10" s="17">
        <v>1014903173.66</v>
      </c>
      <c r="G10" s="14"/>
    </row>
    <row r="11" spans="1:7" ht="15" x14ac:dyDescent="0.25">
      <c r="A11" s="82" t="s">
        <v>34</v>
      </c>
      <c r="B11" s="82"/>
      <c r="C11" s="82"/>
      <c r="D11" s="82"/>
      <c r="E11" s="13"/>
      <c r="F11" s="59"/>
      <c r="G11" s="14"/>
    </row>
    <row r="12" spans="1:7" x14ac:dyDescent="0.25">
      <c r="B12" s="15"/>
      <c r="C12" s="13"/>
      <c r="D12" s="13" t="s">
        <v>21</v>
      </c>
      <c r="E12" s="13"/>
      <c r="F12" s="17"/>
      <c r="G12" s="18">
        <f>F10+F11</f>
        <v>1014903173.66</v>
      </c>
    </row>
    <row r="13" spans="1:7" ht="15" x14ac:dyDescent="0.25">
      <c r="A13" s="20" t="s">
        <v>7</v>
      </c>
      <c r="B13" s="15"/>
      <c r="C13" s="13"/>
      <c r="D13" s="13"/>
      <c r="E13" s="13"/>
      <c r="F13" s="21"/>
      <c r="G13" s="22"/>
    </row>
    <row r="14" spans="1:7" ht="15" x14ac:dyDescent="0.25">
      <c r="A14" s="45" t="s">
        <v>31</v>
      </c>
      <c r="B14" s="32"/>
      <c r="C14" s="32"/>
      <c r="D14" s="13"/>
      <c r="E14" s="13"/>
      <c r="F14" s="17">
        <f>2080+780+214520</f>
        <v>217380</v>
      </c>
      <c r="G14" s="22"/>
    </row>
    <row r="15" spans="1:7" ht="15" x14ac:dyDescent="0.25">
      <c r="A15" s="45"/>
      <c r="B15" s="32"/>
      <c r="C15" s="32"/>
      <c r="D15" s="13"/>
      <c r="E15" s="13"/>
      <c r="F15" s="59">
        <f>51700</f>
        <v>51700</v>
      </c>
      <c r="G15" s="22"/>
    </row>
    <row r="16" spans="1:7" ht="15" x14ac:dyDescent="0.25">
      <c r="A16" s="45" t="s">
        <v>26</v>
      </c>
      <c r="B16" s="32"/>
      <c r="C16" s="32"/>
      <c r="D16" s="13"/>
      <c r="E16" s="13"/>
      <c r="F16" s="17">
        <v>818987.5</v>
      </c>
      <c r="G16" s="60"/>
    </row>
    <row r="17" spans="1:7" ht="15" x14ac:dyDescent="0.25">
      <c r="A17" s="45" t="s">
        <v>35</v>
      </c>
      <c r="B17" s="32"/>
      <c r="C17" s="32"/>
      <c r="D17" s="13"/>
      <c r="E17" s="13"/>
      <c r="F17" s="59">
        <f>3464598+2769847.59</f>
        <v>6234445.5899999999</v>
      </c>
      <c r="G17" s="60"/>
    </row>
    <row r="18" spans="1:7" x14ac:dyDescent="0.25">
      <c r="B18" s="15"/>
      <c r="C18" s="16"/>
      <c r="D18" s="13" t="s">
        <v>22</v>
      </c>
      <c r="E18" s="25"/>
      <c r="F18" s="19"/>
      <c r="G18" s="56">
        <f>F14+F16+F15+F17</f>
        <v>7322513.0899999999</v>
      </c>
    </row>
    <row r="19" spans="1:7" ht="15" x14ac:dyDescent="0.25">
      <c r="A19" s="20" t="s">
        <v>8</v>
      </c>
      <c r="B19" s="24"/>
      <c r="C19" s="24"/>
      <c r="D19" s="13"/>
      <c r="E19" s="25"/>
      <c r="F19" s="22"/>
      <c r="G19" s="21"/>
    </row>
    <row r="20" spans="1:7" ht="15" x14ac:dyDescent="0.25">
      <c r="A20" s="45" t="s">
        <v>27</v>
      </c>
      <c r="B20" s="32"/>
      <c r="C20" s="32"/>
      <c r="D20" s="13"/>
      <c r="E20" s="25"/>
      <c r="F20" s="64">
        <v>95755537.769999996</v>
      </c>
      <c r="G20" s="21"/>
    </row>
    <row r="21" spans="1:7" x14ac:dyDescent="0.25">
      <c r="A21" s="44"/>
      <c r="B21" s="32"/>
      <c r="C21" s="13"/>
      <c r="D21" s="32" t="s">
        <v>9</v>
      </c>
      <c r="E21" s="25"/>
      <c r="F21" s="27"/>
      <c r="G21" s="57">
        <f>F20</f>
        <v>95755537.769999996</v>
      </c>
    </row>
    <row r="22" spans="1:7" x14ac:dyDescent="0.25">
      <c r="A22" s="44"/>
      <c r="B22" s="32"/>
      <c r="C22" s="13"/>
      <c r="D22" s="32"/>
      <c r="E22" s="25"/>
      <c r="F22" s="55"/>
      <c r="G22" s="46"/>
    </row>
    <row r="23" spans="1:7" ht="15" x14ac:dyDescent="0.25">
      <c r="A23" s="16"/>
      <c r="B23" s="15"/>
      <c r="C23" s="13"/>
      <c r="D23" s="16" t="s">
        <v>10</v>
      </c>
      <c r="E23" s="25"/>
      <c r="F23" s="22"/>
      <c r="G23" s="62">
        <f>G12+G18-G21</f>
        <v>926470148.98000002</v>
      </c>
    </row>
    <row r="24" spans="1:7" ht="15" x14ac:dyDescent="0.25">
      <c r="A24" s="71" t="s">
        <v>11</v>
      </c>
      <c r="B24" s="71"/>
      <c r="C24" s="71"/>
      <c r="D24" s="71"/>
      <c r="E24" s="71"/>
      <c r="F24" s="71"/>
      <c r="G24" s="28"/>
    </row>
    <row r="25" spans="1:7" ht="15" x14ac:dyDescent="0.25">
      <c r="A25" s="47" t="s">
        <v>12</v>
      </c>
      <c r="B25" s="15"/>
      <c r="C25" s="13"/>
      <c r="D25" s="13"/>
      <c r="E25" s="13"/>
      <c r="F25" s="22"/>
      <c r="G25" s="21"/>
    </row>
    <row r="26" spans="1:7" ht="15" x14ac:dyDescent="0.25">
      <c r="A26" s="45" t="s">
        <v>30</v>
      </c>
      <c r="B26" s="15"/>
      <c r="C26" s="13"/>
      <c r="D26" s="13"/>
      <c r="E26" s="13"/>
      <c r="F26" s="17">
        <v>57811348.420000002</v>
      </c>
      <c r="G26" s="22"/>
    </row>
    <row r="27" spans="1:7" thickBot="1" x14ac:dyDescent="0.3">
      <c r="A27" s="13"/>
      <c r="B27" s="15"/>
      <c r="C27" s="13"/>
      <c r="D27" s="13"/>
      <c r="E27" s="13"/>
      <c r="F27" s="22"/>
      <c r="G27" s="33">
        <f>G23+F26+F27</f>
        <v>984281497.39999998</v>
      </c>
    </row>
    <row r="28" spans="1:7" thickTop="1" x14ac:dyDescent="0.25">
      <c r="A28" s="16" t="s">
        <v>8</v>
      </c>
      <c r="B28" s="15"/>
      <c r="C28" s="13"/>
      <c r="D28" s="13"/>
      <c r="E28" s="13"/>
      <c r="F28" s="22"/>
      <c r="G28" s="21"/>
    </row>
    <row r="29" spans="1:7" ht="15" x14ac:dyDescent="0.25">
      <c r="A29" s="23" t="s">
        <v>36</v>
      </c>
      <c r="B29" s="15"/>
      <c r="C29" s="13"/>
      <c r="D29" s="13"/>
      <c r="E29" s="13"/>
      <c r="F29" s="63">
        <v>780</v>
      </c>
      <c r="G29" s="21"/>
    </row>
    <row r="30" spans="1:7" ht="15" x14ac:dyDescent="0.25">
      <c r="A30" s="23" t="s">
        <v>37</v>
      </c>
      <c r="B30" s="15"/>
      <c r="C30" s="13"/>
      <c r="D30" s="13"/>
      <c r="E30" s="13"/>
      <c r="F30" s="63">
        <v>1100</v>
      </c>
      <c r="G30" s="21"/>
    </row>
    <row r="31" spans="1:7" thickBot="1" x14ac:dyDescent="0.3">
      <c r="A31" s="16" t="s">
        <v>23</v>
      </c>
      <c r="B31" s="15"/>
      <c r="C31" s="13"/>
      <c r="D31" s="13"/>
      <c r="E31" s="13"/>
      <c r="F31" s="19"/>
      <c r="G31" s="53">
        <f>G27-F29-F30</f>
        <v>984279617.39999998</v>
      </c>
    </row>
    <row r="32" spans="1:7" ht="16.5" thickTop="1" thickBot="1" x14ac:dyDescent="0.3">
      <c r="A32" s="16"/>
      <c r="B32" s="15"/>
      <c r="C32" s="13"/>
      <c r="D32" s="13"/>
      <c r="E32" s="13"/>
      <c r="F32" s="22"/>
      <c r="G32" s="29"/>
    </row>
    <row r="33" spans="1:7" ht="16.5" thickTop="1" thickBot="1" x14ac:dyDescent="0.3">
      <c r="A33" s="72" t="s">
        <v>13</v>
      </c>
      <c r="B33" s="72"/>
      <c r="C33" s="72"/>
      <c r="D33" s="72"/>
      <c r="E33" s="72"/>
      <c r="F33" s="72"/>
      <c r="G33" s="72"/>
    </row>
    <row r="34" spans="1:7" thickTop="1" x14ac:dyDescent="0.25">
      <c r="A34" s="73" t="s">
        <v>38</v>
      </c>
      <c r="B34" s="73"/>
      <c r="C34" s="73"/>
      <c r="D34" s="73"/>
      <c r="E34" s="48"/>
      <c r="F34" s="49">
        <v>959031235.40999997</v>
      </c>
      <c r="G34" s="31"/>
    </row>
    <row r="35" spans="1:7" ht="15" x14ac:dyDescent="0.25">
      <c r="A35" s="74" t="s">
        <v>39</v>
      </c>
      <c r="B35" s="74"/>
      <c r="C35" s="74"/>
      <c r="D35" s="74"/>
      <c r="E35" s="75"/>
      <c r="F35" s="75"/>
      <c r="G35" s="32"/>
    </row>
    <row r="36" spans="1:7" ht="16.5" thickBot="1" x14ac:dyDescent="0.3">
      <c r="A36" s="32"/>
      <c r="B36" s="32"/>
      <c r="D36" s="32" t="s">
        <v>14</v>
      </c>
      <c r="E36" s="32"/>
      <c r="F36" s="32"/>
      <c r="G36" s="33">
        <f>F34+E35</f>
        <v>959031235.40999997</v>
      </c>
    </row>
    <row r="37" spans="1:7" thickTop="1" x14ac:dyDescent="0.25">
      <c r="A37" s="47" t="s">
        <v>12</v>
      </c>
      <c r="B37" s="32"/>
      <c r="C37" s="32"/>
      <c r="D37" s="32"/>
      <c r="E37" s="50"/>
      <c r="F37" s="51"/>
      <c r="G37" s="32"/>
    </row>
    <row r="38" spans="1:7" ht="15" x14ac:dyDescent="0.25">
      <c r="A38" s="45" t="s">
        <v>26</v>
      </c>
      <c r="B38" s="32"/>
      <c r="C38" s="32"/>
      <c r="D38" s="13"/>
      <c r="E38" s="13"/>
      <c r="F38" s="17">
        <v>818987.5</v>
      </c>
      <c r="G38" s="31"/>
    </row>
    <row r="39" spans="1:7" ht="15" x14ac:dyDescent="0.25">
      <c r="A39" s="45" t="s">
        <v>29</v>
      </c>
      <c r="B39" s="32"/>
      <c r="C39" s="32"/>
      <c r="D39" s="13"/>
      <c r="E39" s="13"/>
      <c r="F39" s="59">
        <v>66924411.340000004</v>
      </c>
      <c r="G39" s="31"/>
    </row>
    <row r="40" spans="1:7" ht="15" x14ac:dyDescent="0.25">
      <c r="A40" s="45" t="s">
        <v>29</v>
      </c>
      <c r="B40" s="32"/>
      <c r="C40" s="32"/>
      <c r="D40" s="32"/>
      <c r="E40" s="34"/>
      <c r="F40" s="59">
        <f>51700+2080+214520+780</f>
        <v>269080</v>
      </c>
      <c r="G40" s="31"/>
    </row>
    <row r="41" spans="1:7" ht="15" x14ac:dyDescent="0.25">
      <c r="A41" s="45" t="s">
        <v>40</v>
      </c>
      <c r="B41" s="32"/>
      <c r="C41" s="32"/>
      <c r="D41" s="32"/>
      <c r="E41" s="34"/>
      <c r="F41" s="17">
        <v>3464598</v>
      </c>
      <c r="G41" s="31"/>
    </row>
    <row r="42" spans="1:7" ht="15" x14ac:dyDescent="0.25">
      <c r="A42" s="45" t="s">
        <v>41</v>
      </c>
      <c r="B42" s="32"/>
      <c r="C42" s="32"/>
      <c r="D42" s="32"/>
      <c r="E42" s="34"/>
      <c r="F42" s="17">
        <v>76003.69</v>
      </c>
      <c r="G42" s="31"/>
    </row>
    <row r="43" spans="1:7" ht="15" x14ac:dyDescent="0.25">
      <c r="A43" s="45" t="s">
        <v>42</v>
      </c>
      <c r="B43" s="32"/>
      <c r="C43" s="32"/>
      <c r="D43" s="32"/>
      <c r="E43" s="34"/>
      <c r="F43" s="59">
        <f>1300+2000+2900</f>
        <v>6200</v>
      </c>
      <c r="G43" s="31"/>
    </row>
    <row r="44" spans="1:7" ht="16.5" thickBot="1" x14ac:dyDescent="0.3">
      <c r="A44" s="32"/>
      <c r="B44" s="32"/>
      <c r="D44" s="32" t="s">
        <v>24</v>
      </c>
      <c r="E44" s="34"/>
      <c r="F44" s="34"/>
      <c r="G44" s="33">
        <f>F38+F39+F41+F42+F43+F40</f>
        <v>71559280.530000001</v>
      </c>
    </row>
    <row r="45" spans="1:7" thickTop="1" x14ac:dyDescent="0.25">
      <c r="A45" s="47" t="s">
        <v>8</v>
      </c>
      <c r="B45" s="32"/>
      <c r="C45" s="32"/>
      <c r="D45" s="32"/>
      <c r="E45" s="34"/>
      <c r="F45" s="34"/>
      <c r="G45" s="34"/>
    </row>
    <row r="46" spans="1:7" ht="15" x14ac:dyDescent="0.25">
      <c r="A46" s="32" t="s">
        <v>20</v>
      </c>
      <c r="B46" s="32"/>
      <c r="C46" s="45"/>
      <c r="D46" s="32"/>
      <c r="E46" s="25"/>
      <c r="F46" s="65">
        <v>95755537.769999996</v>
      </c>
      <c r="G46" s="31"/>
    </row>
    <row r="47" spans="1:7" ht="15" x14ac:dyDescent="0.25">
      <c r="A47" s="32" t="s">
        <v>28</v>
      </c>
      <c r="B47" s="32"/>
      <c r="C47" s="45"/>
      <c r="D47" s="32"/>
      <c r="E47" s="25"/>
      <c r="F47" s="66">
        <v>8364829.1900000004</v>
      </c>
      <c r="G47" s="31"/>
    </row>
    <row r="48" spans="1:7" x14ac:dyDescent="0.25">
      <c r="B48" s="32"/>
      <c r="C48" s="32"/>
      <c r="D48" s="32" t="s">
        <v>25</v>
      </c>
      <c r="E48" s="51"/>
      <c r="F48" s="51"/>
      <c r="G48" s="26">
        <f>F46+F47</f>
        <v>104120366.95999999</v>
      </c>
    </row>
    <row r="49" spans="1:7" ht="15" x14ac:dyDescent="0.25">
      <c r="A49" s="47"/>
      <c r="B49" s="32"/>
      <c r="C49" s="32"/>
      <c r="D49" s="32"/>
      <c r="E49" s="52"/>
      <c r="F49" s="51"/>
      <c r="G49" s="26"/>
    </row>
    <row r="50" spans="1:7" thickBot="1" x14ac:dyDescent="0.3">
      <c r="A50" s="32"/>
      <c r="B50" s="32"/>
      <c r="C50" s="13"/>
      <c r="D50" s="16" t="s">
        <v>15</v>
      </c>
      <c r="E50" s="32"/>
      <c r="F50" s="32"/>
      <c r="G50" s="54">
        <f>G36+G44-G48</f>
        <v>926470148.9799999</v>
      </c>
    </row>
    <row r="51" spans="1:7" thickTop="1" x14ac:dyDescent="0.25">
      <c r="A51" s="32"/>
      <c r="B51" s="32"/>
      <c r="C51" s="13"/>
      <c r="D51" s="16"/>
      <c r="E51" s="32"/>
      <c r="F51" s="32"/>
      <c r="G51" s="67"/>
    </row>
    <row r="52" spans="1:7" x14ac:dyDescent="0.25">
      <c r="A52" s="16"/>
      <c r="B52" s="15"/>
      <c r="C52" s="13"/>
      <c r="D52" s="13"/>
      <c r="E52" s="13"/>
      <c r="F52" s="44"/>
      <c r="G52" s="58"/>
    </row>
    <row r="53" spans="1:7" ht="15" x14ac:dyDescent="0.25">
      <c r="A53" s="76" t="s">
        <v>16</v>
      </c>
      <c r="B53" s="76"/>
      <c r="C53" s="76"/>
      <c r="D53" s="24"/>
      <c r="E53" s="24"/>
      <c r="F53" s="30"/>
      <c r="G53" s="30"/>
    </row>
    <row r="54" spans="1:7" ht="15" x14ac:dyDescent="0.25">
      <c r="A54" s="36" t="s">
        <v>17</v>
      </c>
      <c r="B54" s="36"/>
      <c r="C54" s="36"/>
      <c r="D54" s="24"/>
      <c r="E54" s="24"/>
      <c r="F54" s="68" t="s">
        <v>18</v>
      </c>
      <c r="G54" s="68"/>
    </row>
    <row r="55" spans="1:7" ht="15" x14ac:dyDescent="0.25">
      <c r="A55" s="36"/>
      <c r="B55" s="37"/>
      <c r="C55" s="24"/>
      <c r="D55" s="69"/>
      <c r="E55" s="69"/>
      <c r="F55" s="38"/>
      <c r="G55" s="38"/>
    </row>
    <row r="56" spans="1:7" ht="15" x14ac:dyDescent="0.25">
      <c r="A56" s="70" t="s">
        <v>19</v>
      </c>
      <c r="B56" s="70"/>
      <c r="C56" s="70"/>
      <c r="D56" s="70"/>
      <c r="E56" s="70"/>
      <c r="F56" s="70"/>
      <c r="G56" s="70"/>
    </row>
    <row r="57" spans="1:7" x14ac:dyDescent="0.25">
      <c r="A57" s="40"/>
      <c r="B57" s="41"/>
      <c r="C57" s="42"/>
      <c r="D57" s="42"/>
      <c r="E57" s="42"/>
      <c r="F57" s="43"/>
      <c r="G57" s="43"/>
    </row>
    <row r="58" spans="1:7" x14ac:dyDescent="0.25">
      <c r="A58" s="40"/>
      <c r="B58" s="41"/>
      <c r="C58" s="42"/>
      <c r="D58" s="42"/>
      <c r="E58" s="42"/>
      <c r="F58" s="43"/>
      <c r="G58" s="43"/>
    </row>
    <row r="59" spans="1:7" x14ac:dyDescent="0.25">
      <c r="A59" s="40"/>
      <c r="B59" s="41"/>
      <c r="C59" s="42"/>
      <c r="D59" s="42"/>
      <c r="E59" s="42"/>
      <c r="F59" s="43"/>
      <c r="G59" s="43"/>
    </row>
    <row r="61" spans="1:7" ht="32.25" customHeight="1" x14ac:dyDescent="0.25"/>
  </sheetData>
  <mergeCells count="18">
    <mergeCell ref="A11:D11"/>
    <mergeCell ref="A3:G3"/>
    <mergeCell ref="A4:G4"/>
    <mergeCell ref="A5:G5"/>
    <mergeCell ref="A6:G6"/>
    <mergeCell ref="A7:C7"/>
    <mergeCell ref="G8:G9"/>
    <mergeCell ref="A9:B9"/>
    <mergeCell ref="A10:D10"/>
    <mergeCell ref="F54:G54"/>
    <mergeCell ref="D55:E55"/>
    <mergeCell ref="A56:G56"/>
    <mergeCell ref="A24:F24"/>
    <mergeCell ref="A33:G33"/>
    <mergeCell ref="A34:D34"/>
    <mergeCell ref="A35:D35"/>
    <mergeCell ref="E35:F35"/>
    <mergeCell ref="A53:C53"/>
  </mergeCells>
  <printOptions horizontalCentered="1"/>
  <pageMargins left="0.70866141732283472" right="0.70866141732283472" top="0.74803149606299213" bottom="0.15748031496062992" header="0.31496062992125984" footer="0.31496062992125984"/>
  <pageSetup scale="7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3"/>
  <sheetViews>
    <sheetView tabSelected="1" workbookViewId="0"/>
  </sheetViews>
  <sheetFormatPr baseColWidth="10" defaultColWidth="9.140625" defaultRowHeight="15" x14ac:dyDescent="0.25"/>
  <cols>
    <col min="3" max="3" width="14.42578125" customWidth="1"/>
    <col min="4" max="4" width="12.28515625" customWidth="1"/>
    <col min="6" max="6" width="14" customWidth="1"/>
    <col min="7" max="7" width="32.85546875" style="115" customWidth="1"/>
  </cols>
  <sheetData>
    <row r="2" spans="1:7" ht="15.75" x14ac:dyDescent="0.25">
      <c r="A2" s="84"/>
      <c r="B2" s="85"/>
      <c r="D2" s="86"/>
      <c r="E2" s="87"/>
      <c r="F2" s="85"/>
      <c r="G2" s="88"/>
    </row>
    <row r="3" spans="1:7" ht="15.75" x14ac:dyDescent="0.25">
      <c r="A3" s="84"/>
      <c r="B3" s="85"/>
      <c r="D3" s="86"/>
      <c r="E3" s="87"/>
      <c r="F3" s="85"/>
      <c r="G3" s="88"/>
    </row>
    <row r="4" spans="1:7" ht="18" x14ac:dyDescent="0.25">
      <c r="A4" s="90" t="s">
        <v>0</v>
      </c>
      <c r="B4" s="90"/>
      <c r="C4" s="90"/>
      <c r="D4" s="90"/>
      <c r="E4" s="90"/>
      <c r="F4" s="90"/>
      <c r="G4" s="90"/>
    </row>
    <row r="5" spans="1:7" x14ac:dyDescent="0.25">
      <c r="A5" s="91" t="s">
        <v>1</v>
      </c>
      <c r="B5" s="91"/>
      <c r="C5" s="91"/>
      <c r="D5" s="91"/>
      <c r="E5" s="91"/>
      <c r="F5" s="91"/>
      <c r="G5" s="91"/>
    </row>
    <row r="6" spans="1:7" x14ac:dyDescent="0.25">
      <c r="A6" s="92" t="s">
        <v>2</v>
      </c>
      <c r="B6" s="92"/>
      <c r="C6" s="92"/>
      <c r="D6" s="92"/>
      <c r="E6" s="92"/>
      <c r="F6" s="92"/>
      <c r="G6" s="92"/>
    </row>
    <row r="7" spans="1:7" x14ac:dyDescent="0.25">
      <c r="A7" s="92" t="s">
        <v>3</v>
      </c>
      <c r="B7" s="92"/>
      <c r="C7" s="92"/>
      <c r="D7" s="92"/>
      <c r="E7" s="92"/>
      <c r="F7" s="92"/>
      <c r="G7" s="92"/>
    </row>
    <row r="8" spans="1:7" ht="15.75" x14ac:dyDescent="0.25">
      <c r="A8" s="93" t="s">
        <v>43</v>
      </c>
      <c r="B8" s="93"/>
      <c r="C8" s="94"/>
      <c r="D8" s="93"/>
      <c r="E8" s="95"/>
      <c r="F8" s="96"/>
      <c r="G8" s="97" t="s">
        <v>5</v>
      </c>
    </row>
    <row r="9" spans="1:7" x14ac:dyDescent="0.25">
      <c r="A9" s="98"/>
      <c r="B9" s="98"/>
      <c r="D9" s="99"/>
      <c r="E9" s="87"/>
      <c r="F9" s="100"/>
      <c r="G9" s="101" t="s">
        <v>52</v>
      </c>
    </row>
    <row r="10" spans="1:7" x14ac:dyDescent="0.25">
      <c r="A10" s="102" t="s">
        <v>53</v>
      </c>
      <c r="B10" s="103"/>
      <c r="C10" s="104"/>
      <c r="D10" s="104"/>
      <c r="E10" s="104"/>
      <c r="F10" s="105">
        <v>214520</v>
      </c>
      <c r="G10" s="106"/>
    </row>
    <row r="11" spans="1:7" x14ac:dyDescent="0.25">
      <c r="A11" s="102" t="s">
        <v>54</v>
      </c>
      <c r="B11" s="103"/>
      <c r="C11" s="104"/>
      <c r="D11" s="104"/>
      <c r="E11" s="104"/>
      <c r="F11" s="107">
        <v>51700</v>
      </c>
      <c r="G11" s="106"/>
    </row>
    <row r="12" spans="1:7" x14ac:dyDescent="0.25">
      <c r="A12" s="104"/>
      <c r="B12" s="103"/>
      <c r="C12" s="104"/>
      <c r="D12" s="104" t="s">
        <v>44</v>
      </c>
      <c r="E12" s="104"/>
      <c r="F12" s="108"/>
      <c r="G12" s="109">
        <f>F10+F11</f>
        <v>266220</v>
      </c>
    </row>
    <row r="13" spans="1:7" x14ac:dyDescent="0.25">
      <c r="A13" s="20" t="s">
        <v>7</v>
      </c>
      <c r="B13" s="103"/>
      <c r="C13" s="104"/>
      <c r="D13" s="104"/>
      <c r="E13" s="104"/>
      <c r="F13" s="108"/>
      <c r="G13" s="110"/>
    </row>
    <row r="14" spans="1:7" x14ac:dyDescent="0.25">
      <c r="A14" s="111" t="s">
        <v>45</v>
      </c>
      <c r="B14" s="111"/>
      <c r="C14" s="111"/>
      <c r="D14" s="112"/>
      <c r="E14" s="112"/>
      <c r="F14" s="113">
        <v>2080</v>
      </c>
      <c r="G14" s="110"/>
    </row>
    <row r="15" spans="1:7" x14ac:dyDescent="0.25">
      <c r="A15" s="111" t="s">
        <v>45</v>
      </c>
      <c r="B15" s="111"/>
      <c r="C15" s="111"/>
      <c r="D15" s="112"/>
      <c r="E15" s="112"/>
      <c r="F15" s="113">
        <v>780</v>
      </c>
      <c r="G15" s="110"/>
    </row>
    <row r="16" spans="1:7" x14ac:dyDescent="0.25">
      <c r="A16" s="111" t="s">
        <v>46</v>
      </c>
      <c r="B16" s="111"/>
      <c r="C16" s="111"/>
      <c r="D16" s="112"/>
      <c r="E16" s="112"/>
      <c r="F16" s="114">
        <v>76475</v>
      </c>
      <c r="G16" s="110"/>
    </row>
    <row r="17" spans="1:7" x14ac:dyDescent="0.25">
      <c r="A17" s="115"/>
      <c r="B17" s="103"/>
      <c r="C17" s="116"/>
      <c r="D17" s="104" t="s">
        <v>47</v>
      </c>
      <c r="E17" s="117"/>
      <c r="F17" s="110"/>
      <c r="G17" s="109">
        <f>G12+F14+F15+F16</f>
        <v>345555</v>
      </c>
    </row>
    <row r="18" spans="1:7" x14ac:dyDescent="0.25">
      <c r="A18" s="20" t="s">
        <v>8</v>
      </c>
      <c r="B18" s="24"/>
      <c r="C18" s="24"/>
      <c r="D18" s="104"/>
      <c r="E18" s="117"/>
      <c r="F18" s="110"/>
      <c r="G18" s="108"/>
    </row>
    <row r="19" spans="1:7" x14ac:dyDescent="0.25">
      <c r="A19" s="24" t="s">
        <v>48</v>
      </c>
      <c r="B19" s="24"/>
      <c r="C19" s="24"/>
      <c r="D19" s="104"/>
      <c r="E19" s="117"/>
      <c r="F19" s="109">
        <v>269080</v>
      </c>
      <c r="G19" s="108"/>
    </row>
    <row r="20" spans="1:7" x14ac:dyDescent="0.25">
      <c r="A20" s="24"/>
      <c r="B20" s="24"/>
      <c r="C20" s="24"/>
      <c r="D20" s="104" t="s">
        <v>44</v>
      </c>
      <c r="E20" s="117"/>
      <c r="F20" s="110"/>
      <c r="G20" s="109">
        <f>F19</f>
        <v>269080</v>
      </c>
    </row>
    <row r="21" spans="1:7" x14ac:dyDescent="0.25">
      <c r="A21" s="24"/>
      <c r="B21" s="24"/>
      <c r="C21" s="24"/>
      <c r="D21" s="104"/>
      <c r="E21" s="117"/>
      <c r="F21" s="110"/>
      <c r="G21" s="109"/>
    </row>
    <row r="22" spans="1:7" ht="15.75" thickBot="1" x14ac:dyDescent="0.3">
      <c r="A22" s="116"/>
      <c r="B22" s="103"/>
      <c r="C22" s="115"/>
      <c r="D22" s="116" t="s">
        <v>10</v>
      </c>
      <c r="E22" s="117"/>
      <c r="F22" s="110"/>
      <c r="G22" s="154">
        <f>G17-G20</f>
        <v>76475</v>
      </c>
    </row>
    <row r="23" spans="1:7" ht="15.75" thickTop="1" x14ac:dyDescent="0.25">
      <c r="A23" s="118" t="s">
        <v>11</v>
      </c>
      <c r="B23" s="118"/>
      <c r="C23" s="118"/>
      <c r="D23" s="118"/>
      <c r="E23" s="118"/>
      <c r="F23" s="118"/>
      <c r="G23" s="118"/>
    </row>
    <row r="24" spans="1:7" x14ac:dyDescent="0.25">
      <c r="A24" s="20" t="s">
        <v>12</v>
      </c>
      <c r="B24" s="103"/>
      <c r="C24" s="104"/>
      <c r="D24" s="104"/>
      <c r="E24" s="104"/>
      <c r="F24" s="110"/>
      <c r="G24" s="108"/>
    </row>
    <row r="25" spans="1:7" x14ac:dyDescent="0.25">
      <c r="A25" s="24" t="s">
        <v>49</v>
      </c>
      <c r="B25" s="103"/>
      <c r="C25" s="104"/>
      <c r="D25" s="104"/>
      <c r="E25" s="104"/>
      <c r="F25" s="105"/>
      <c r="G25" s="110"/>
    </row>
    <row r="26" spans="1:7" x14ac:dyDescent="0.25">
      <c r="A26" s="104"/>
      <c r="B26" s="103"/>
      <c r="C26" s="104"/>
      <c r="D26" s="104"/>
      <c r="E26" s="104"/>
      <c r="F26" s="110"/>
      <c r="G26" s="155">
        <f>G22+F25</f>
        <v>76475</v>
      </c>
    </row>
    <row r="27" spans="1:7" x14ac:dyDescent="0.25">
      <c r="A27" s="116" t="s">
        <v>8</v>
      </c>
      <c r="B27" s="103"/>
      <c r="C27" s="104"/>
      <c r="D27" s="104"/>
      <c r="E27" s="104"/>
      <c r="F27" s="110"/>
      <c r="G27" s="108"/>
    </row>
    <row r="28" spans="1:7" x14ac:dyDescent="0.25">
      <c r="A28" s="24" t="s">
        <v>55</v>
      </c>
      <c r="B28" s="103"/>
      <c r="C28" s="104"/>
      <c r="D28" s="104"/>
      <c r="E28" s="104"/>
      <c r="F28" s="109">
        <v>76475</v>
      </c>
      <c r="G28" s="108"/>
    </row>
    <row r="29" spans="1:7" ht="15.75" thickBot="1" x14ac:dyDescent="0.3">
      <c r="A29" s="116" t="s">
        <v>50</v>
      </c>
      <c r="B29" s="103"/>
      <c r="C29" s="104"/>
      <c r="D29" s="104"/>
      <c r="E29" s="104"/>
      <c r="F29" s="119"/>
      <c r="G29" s="120">
        <f>G26-F28</f>
        <v>0</v>
      </c>
    </row>
    <row r="30" spans="1:7" ht="16.5" thickTop="1" thickBot="1" x14ac:dyDescent="0.3">
      <c r="A30" s="121"/>
      <c r="B30" s="122"/>
      <c r="C30" s="123"/>
      <c r="D30" s="123"/>
      <c r="E30" s="123"/>
      <c r="F30" s="124"/>
      <c r="G30" s="125"/>
    </row>
    <row r="31" spans="1:7" ht="16.5" thickTop="1" thickBot="1" x14ac:dyDescent="0.3">
      <c r="A31" s="126" t="s">
        <v>13</v>
      </c>
      <c r="B31" s="126"/>
      <c r="C31" s="126"/>
      <c r="D31" s="126"/>
      <c r="E31" s="127"/>
      <c r="F31" s="127"/>
      <c r="G31" s="128"/>
    </row>
    <row r="32" spans="1:7" ht="15.75" thickTop="1" x14ac:dyDescent="0.25">
      <c r="A32" s="102" t="s">
        <v>56</v>
      </c>
      <c r="B32" s="24"/>
      <c r="C32" s="24"/>
      <c r="D32" s="24"/>
      <c r="E32" s="30"/>
      <c r="F32" s="30">
        <v>0</v>
      </c>
      <c r="G32" s="129"/>
    </row>
    <row r="33" spans="1:7" x14ac:dyDescent="0.25">
      <c r="A33" s="102" t="s">
        <v>57</v>
      </c>
      <c r="B33" s="24"/>
      <c r="C33" s="24"/>
      <c r="D33" s="24"/>
      <c r="E33" s="75">
        <v>51700</v>
      </c>
      <c r="F33" s="75"/>
      <c r="G33" s="24"/>
    </row>
    <row r="34" spans="1:7" ht="15.75" thickBot="1" x14ac:dyDescent="0.3">
      <c r="A34" s="24"/>
      <c r="B34" s="24"/>
      <c r="C34" s="24" t="s">
        <v>14</v>
      </c>
      <c r="D34" s="24"/>
      <c r="E34" s="24"/>
      <c r="F34" s="24"/>
      <c r="G34" s="130">
        <f>F32+E33</f>
        <v>51700</v>
      </c>
    </row>
    <row r="35" spans="1:7" ht="15.75" thickTop="1" x14ac:dyDescent="0.25">
      <c r="A35" s="20" t="s">
        <v>12</v>
      </c>
      <c r="B35" s="24"/>
      <c r="C35" s="24"/>
      <c r="D35" s="24"/>
      <c r="E35" s="131"/>
      <c r="F35" s="132"/>
      <c r="G35" s="24"/>
    </row>
    <row r="36" spans="1:7" x14ac:dyDescent="0.25">
      <c r="A36" s="24" t="s">
        <v>58</v>
      </c>
      <c r="B36" s="24"/>
      <c r="C36" s="24"/>
      <c r="D36" s="104"/>
      <c r="E36" s="104"/>
      <c r="F36" s="105">
        <v>214520</v>
      </c>
      <c r="G36" s="133"/>
    </row>
    <row r="37" spans="1:7" x14ac:dyDescent="0.25">
      <c r="A37" s="24" t="s">
        <v>59</v>
      </c>
      <c r="B37" s="24"/>
      <c r="C37" s="24"/>
      <c r="D37" s="104"/>
      <c r="E37" s="104"/>
      <c r="F37" s="105">
        <f>2080+780</f>
        <v>2860</v>
      </c>
      <c r="G37" s="133"/>
    </row>
    <row r="38" spans="1:7" x14ac:dyDescent="0.25">
      <c r="A38" s="24" t="s">
        <v>60</v>
      </c>
      <c r="B38" s="24"/>
      <c r="C38" s="24"/>
      <c r="D38" s="104"/>
      <c r="E38" s="104"/>
      <c r="F38" s="107">
        <v>76475</v>
      </c>
      <c r="G38" s="133"/>
    </row>
    <row r="39" spans="1:7" ht="15.75" thickBot="1" x14ac:dyDescent="0.3">
      <c r="A39" s="24"/>
      <c r="B39" s="24"/>
      <c r="C39" s="24" t="s">
        <v>14</v>
      </c>
      <c r="D39" s="24"/>
      <c r="E39" s="134"/>
      <c r="F39" s="135"/>
      <c r="G39" s="130">
        <f>F36+F37+F38</f>
        <v>293855</v>
      </c>
    </row>
    <row r="40" spans="1:7" ht="15.75" thickTop="1" x14ac:dyDescent="0.25">
      <c r="A40" s="20" t="s">
        <v>8</v>
      </c>
      <c r="B40" s="24"/>
      <c r="C40" s="24"/>
      <c r="D40" s="24"/>
      <c r="E40" s="136"/>
      <c r="F40" s="136"/>
      <c r="G40" s="134"/>
    </row>
    <row r="41" spans="1:7" x14ac:dyDescent="0.25">
      <c r="A41" s="24" t="s">
        <v>51</v>
      </c>
      <c r="B41" s="24"/>
      <c r="C41" s="24"/>
      <c r="D41" s="104"/>
      <c r="E41" s="117"/>
      <c r="F41" s="137">
        <v>269080</v>
      </c>
      <c r="G41" s="129"/>
    </row>
    <row r="42" spans="1:7" x14ac:dyDescent="0.25">
      <c r="A42" s="24"/>
      <c r="B42" s="24"/>
      <c r="C42" s="24" t="s">
        <v>14</v>
      </c>
      <c r="D42" s="24"/>
      <c r="E42" s="134"/>
      <c r="F42" s="135"/>
      <c r="G42" s="138">
        <f>F41</f>
        <v>269080</v>
      </c>
    </row>
    <row r="43" spans="1:7" x14ac:dyDescent="0.25">
      <c r="A43" s="24"/>
      <c r="B43" s="24"/>
      <c r="C43" s="24"/>
      <c r="D43" s="24"/>
      <c r="E43" s="139"/>
      <c r="F43" s="37"/>
      <c r="G43" s="24"/>
    </row>
    <row r="44" spans="1:7" ht="15.75" thickBot="1" x14ac:dyDescent="0.3">
      <c r="A44" s="24"/>
      <c r="B44" s="24"/>
      <c r="C44" s="115"/>
      <c r="D44" s="116" t="s">
        <v>15</v>
      </c>
      <c r="E44" s="140"/>
      <c r="F44" s="24"/>
      <c r="G44" s="154">
        <f>G34+G39-G42</f>
        <v>76475</v>
      </c>
    </row>
    <row r="45" spans="1:7" s="89" customFormat="1" ht="15.75" thickTop="1" x14ac:dyDescent="0.25">
      <c r="A45" s="24"/>
      <c r="B45" s="24"/>
      <c r="C45" s="115"/>
      <c r="D45" s="116"/>
      <c r="E45" s="140"/>
      <c r="F45" s="24"/>
      <c r="G45" s="141"/>
    </row>
    <row r="46" spans="1:7" s="89" customFormat="1" x14ac:dyDescent="0.25">
      <c r="A46" s="24"/>
      <c r="B46" s="24"/>
      <c r="C46" s="115"/>
      <c r="D46" s="116"/>
      <c r="E46" s="140"/>
      <c r="F46" s="24"/>
      <c r="G46" s="141"/>
    </row>
    <row r="47" spans="1:7" s="89" customFormat="1" x14ac:dyDescent="0.25">
      <c r="A47" s="24"/>
      <c r="B47" s="24"/>
      <c r="C47" s="115"/>
      <c r="D47" s="116"/>
      <c r="E47" s="140"/>
      <c r="F47" s="24"/>
      <c r="G47" s="141"/>
    </row>
    <row r="48" spans="1:7" s="89" customFormat="1" x14ac:dyDescent="0.25">
      <c r="A48" s="69"/>
      <c r="B48" s="69"/>
      <c r="C48" s="69"/>
      <c r="D48" s="156"/>
      <c r="E48" s="140"/>
      <c r="F48" s="157"/>
      <c r="G48" s="158"/>
    </row>
    <row r="49" spans="1:7" s="89" customFormat="1" x14ac:dyDescent="0.25">
      <c r="A49" s="142" t="s">
        <v>17</v>
      </c>
      <c r="B49" s="143"/>
      <c r="C49" s="144"/>
      <c r="D49" s="150"/>
      <c r="E49" s="150"/>
      <c r="F49" s="159"/>
      <c r="G49" s="160" t="s">
        <v>18</v>
      </c>
    </row>
    <row r="50" spans="1:7" s="89" customFormat="1" x14ac:dyDescent="0.25">
      <c r="A50" s="146"/>
      <c r="B50" s="146"/>
      <c r="C50" s="146"/>
      <c r="D50" s="161"/>
      <c r="E50" s="161"/>
      <c r="F50" s="161"/>
      <c r="G50" s="146"/>
    </row>
    <row r="51" spans="1:7" s="89" customFormat="1" x14ac:dyDescent="0.25">
      <c r="A51" s="146"/>
      <c r="B51" s="146"/>
      <c r="C51" s="147"/>
      <c r="D51" s="148"/>
      <c r="E51" s="148"/>
      <c r="F51" s="148"/>
      <c r="G51" s="146"/>
    </row>
    <row r="52" spans="1:7" s="89" customFormat="1" x14ac:dyDescent="0.25">
      <c r="A52" s="149" t="s">
        <v>19</v>
      </c>
      <c r="B52" s="149"/>
      <c r="C52" s="149"/>
      <c r="D52" s="149"/>
      <c r="E52" s="149"/>
      <c r="F52" s="149"/>
      <c r="G52" s="149"/>
    </row>
    <row r="53" spans="1:7" s="89" customFormat="1" x14ac:dyDescent="0.25">
      <c r="A53" s="145"/>
      <c r="B53" s="145"/>
      <c r="C53" s="145"/>
      <c r="D53" s="145"/>
      <c r="E53" s="145"/>
      <c r="F53" s="145"/>
      <c r="G53" s="145"/>
    </row>
    <row r="54" spans="1:7" s="89" customFormat="1" x14ac:dyDescent="0.25">
      <c r="A54" s="142"/>
      <c r="B54" s="143"/>
      <c r="C54" s="150"/>
      <c r="D54" s="150"/>
      <c r="E54" s="150"/>
      <c r="F54" s="145"/>
      <c r="G54" s="145"/>
    </row>
    <row r="55" spans="1:7" s="89" customFormat="1" x14ac:dyDescent="0.25">
      <c r="A55" s="36"/>
      <c r="B55" s="151"/>
      <c r="C55" s="152"/>
      <c r="D55" s="152"/>
      <c r="E55" s="152"/>
      <c r="F55" s="39"/>
      <c r="G55" s="39"/>
    </row>
    <row r="56" spans="1:7" s="89" customFormat="1" x14ac:dyDescent="0.25">
      <c r="A56" s="36"/>
      <c r="B56" s="151"/>
      <c r="C56" s="153"/>
      <c r="D56" s="153"/>
      <c r="E56" s="153"/>
      <c r="F56" s="39"/>
      <c r="G56" s="39"/>
    </row>
    <row r="57" spans="1:7" s="89" customFormat="1" x14ac:dyDescent="0.25">
      <c r="A57"/>
      <c r="B57"/>
      <c r="C57"/>
      <c r="D57"/>
      <c r="E57"/>
      <c r="F57"/>
      <c r="G57" s="115"/>
    </row>
    <row r="58" spans="1:7" s="89" customFormat="1" x14ac:dyDescent="0.25">
      <c r="A58"/>
      <c r="B58"/>
      <c r="C58"/>
      <c r="D58"/>
      <c r="E58"/>
      <c r="F58"/>
      <c r="G58" s="115"/>
    </row>
    <row r="59" spans="1:7" s="89" customFormat="1" x14ac:dyDescent="0.25">
      <c r="A59"/>
      <c r="B59"/>
      <c r="C59"/>
      <c r="D59"/>
      <c r="E59"/>
      <c r="F59"/>
      <c r="G59" s="115"/>
    </row>
    <row r="60" spans="1:7" s="89" customFormat="1" x14ac:dyDescent="0.25">
      <c r="A60"/>
      <c r="B60"/>
      <c r="C60"/>
      <c r="D60"/>
      <c r="E60"/>
      <c r="F60"/>
      <c r="G60" s="115"/>
    </row>
    <row r="61" spans="1:7" s="89" customFormat="1" x14ac:dyDescent="0.25">
      <c r="A61"/>
      <c r="B61"/>
      <c r="C61"/>
      <c r="D61"/>
      <c r="E61"/>
      <c r="F61"/>
      <c r="G61" s="115"/>
    </row>
    <row r="62" spans="1:7" s="89" customFormat="1" x14ac:dyDescent="0.25">
      <c r="A62"/>
      <c r="B62"/>
      <c r="C62"/>
      <c r="D62"/>
      <c r="E62"/>
      <c r="F62"/>
      <c r="G62" s="115"/>
    </row>
    <row r="63" spans="1:7" s="89" customFormat="1" x14ac:dyDescent="0.25">
      <c r="A63"/>
      <c r="B63"/>
      <c r="C63"/>
      <c r="D63"/>
      <c r="E63"/>
      <c r="F63"/>
      <c r="G63" s="115"/>
    </row>
  </sheetData>
  <mergeCells count="10">
    <mergeCell ref="E40:F40"/>
    <mergeCell ref="A48:C48"/>
    <mergeCell ref="A52:G52"/>
    <mergeCell ref="A5:G5"/>
    <mergeCell ref="A6:G6"/>
    <mergeCell ref="A7:G7"/>
    <mergeCell ref="A9:B9"/>
    <mergeCell ref="A23:G23"/>
    <mergeCell ref="E33:F33"/>
    <mergeCell ref="A4:G4"/>
  </mergeCells>
  <printOptions horizontalCentered="1"/>
  <pageMargins left="0.70866141732283472" right="0.70866141732283472" top="0.74803149606299213" bottom="0.35433070866141736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5"/>
  <sheetViews>
    <sheetView workbookViewId="0">
      <selection activeCell="F2" sqref="F2"/>
    </sheetView>
  </sheetViews>
  <sheetFormatPr baseColWidth="10" defaultColWidth="9.140625" defaultRowHeight="15" x14ac:dyDescent="0.25"/>
  <cols>
    <col min="4" max="4" width="20" customWidth="1"/>
    <col min="6" max="6" width="18.7109375" customWidth="1"/>
    <col min="7" max="7" width="24.42578125" style="115" customWidth="1"/>
    <col min="12" max="12" width="10.140625" bestFit="1" customWidth="1"/>
  </cols>
  <sheetData>
    <row r="2" spans="1:7" ht="15.75" x14ac:dyDescent="0.25">
      <c r="A2" s="162"/>
      <c r="B2" s="163"/>
      <c r="C2" s="164"/>
      <c r="D2" s="165"/>
      <c r="E2" s="166"/>
      <c r="F2" s="163"/>
      <c r="G2" s="167"/>
    </row>
    <row r="3" spans="1:7" ht="15.75" x14ac:dyDescent="0.25">
      <c r="A3" s="162"/>
      <c r="B3" s="163"/>
      <c r="C3" s="164"/>
      <c r="D3" s="165"/>
      <c r="E3" s="166"/>
      <c r="F3" s="163"/>
      <c r="G3" s="167"/>
    </row>
    <row r="4" spans="1:7" ht="15.75" x14ac:dyDescent="0.25">
      <c r="A4" s="162"/>
      <c r="B4" s="163"/>
      <c r="C4" s="164"/>
      <c r="D4" s="165"/>
      <c r="E4" s="166"/>
      <c r="F4" s="163"/>
      <c r="G4" s="167"/>
    </row>
    <row r="5" spans="1:7" ht="18" x14ac:dyDescent="0.25">
      <c r="A5" s="90" t="s">
        <v>0</v>
      </c>
      <c r="B5" s="90"/>
      <c r="C5" s="90"/>
      <c r="D5" s="90"/>
      <c r="E5" s="90"/>
      <c r="F5" s="90"/>
      <c r="G5" s="90"/>
    </row>
    <row r="6" spans="1:7" x14ac:dyDescent="0.25">
      <c r="A6" s="91" t="s">
        <v>1</v>
      </c>
      <c r="B6" s="91"/>
      <c r="C6" s="91"/>
      <c r="D6" s="91"/>
      <c r="E6" s="91"/>
      <c r="F6" s="91"/>
      <c r="G6" s="91"/>
    </row>
    <row r="7" spans="1:7" x14ac:dyDescent="0.25">
      <c r="A7" s="92" t="s">
        <v>2</v>
      </c>
      <c r="B7" s="92"/>
      <c r="C7" s="92"/>
      <c r="D7" s="92"/>
      <c r="E7" s="92"/>
      <c r="F7" s="92"/>
      <c r="G7" s="92"/>
    </row>
    <row r="8" spans="1:7" x14ac:dyDescent="0.25">
      <c r="A8" s="92" t="s">
        <v>3</v>
      </c>
      <c r="B8" s="92"/>
      <c r="C8" s="92"/>
      <c r="D8" s="92"/>
      <c r="E8" s="92"/>
      <c r="F8" s="92"/>
      <c r="G8" s="92"/>
    </row>
    <row r="9" spans="1:7" ht="15.75" x14ac:dyDescent="0.25">
      <c r="A9" s="168" t="s">
        <v>61</v>
      </c>
      <c r="B9" s="93"/>
      <c r="C9" s="169"/>
      <c r="D9" s="170"/>
      <c r="E9" s="171"/>
      <c r="F9" s="171"/>
      <c r="G9" s="172" t="s">
        <v>5</v>
      </c>
    </row>
    <row r="10" spans="1:7" x14ac:dyDescent="0.25">
      <c r="A10" s="98"/>
      <c r="B10" s="98"/>
      <c r="C10" s="164"/>
      <c r="D10" s="173"/>
      <c r="E10" s="166"/>
      <c r="F10" s="174"/>
      <c r="G10" s="175" t="s">
        <v>52</v>
      </c>
    </row>
    <row r="11" spans="1:7" x14ac:dyDescent="0.25">
      <c r="A11" s="23" t="s">
        <v>53</v>
      </c>
      <c r="B11" s="176"/>
      <c r="C11" s="177"/>
      <c r="D11" s="177"/>
      <c r="E11" s="178"/>
      <c r="F11" s="179">
        <v>673292.19</v>
      </c>
      <c r="G11" s="180"/>
    </row>
    <row r="12" spans="1:7" x14ac:dyDescent="0.25">
      <c r="A12" s="23" t="s">
        <v>62</v>
      </c>
      <c r="B12" s="176"/>
      <c r="C12" s="177"/>
      <c r="D12" s="177"/>
      <c r="E12" s="178"/>
      <c r="F12" s="181"/>
      <c r="G12" s="180"/>
    </row>
    <row r="13" spans="1:7" x14ac:dyDescent="0.25">
      <c r="A13" s="178"/>
      <c r="B13" s="182"/>
      <c r="C13" s="178"/>
      <c r="D13" s="183" t="s">
        <v>63</v>
      </c>
      <c r="E13" s="178"/>
      <c r="F13" s="179"/>
      <c r="G13" s="184">
        <f>F11+F12</f>
        <v>673292.19</v>
      </c>
    </row>
    <row r="14" spans="1:7" x14ac:dyDescent="0.25">
      <c r="A14" s="185" t="s">
        <v>7</v>
      </c>
      <c r="B14" s="182"/>
      <c r="C14" s="178"/>
      <c r="D14" s="178"/>
      <c r="E14" s="178"/>
      <c r="F14" s="186"/>
      <c r="G14" s="187"/>
    </row>
    <row r="15" spans="1:7" ht="15.75" x14ac:dyDescent="0.25">
      <c r="A15" s="153" t="s">
        <v>64</v>
      </c>
      <c r="B15" s="153"/>
      <c r="C15" s="153"/>
      <c r="D15" s="153"/>
      <c r="E15" s="188"/>
      <c r="F15" s="179">
        <v>354900</v>
      </c>
      <c r="G15" s="187"/>
    </row>
    <row r="16" spans="1:7" ht="15.75" x14ac:dyDescent="0.25">
      <c r="A16" s="153"/>
      <c r="B16" s="153"/>
      <c r="C16" s="153"/>
      <c r="D16" s="153"/>
      <c r="E16" s="188"/>
      <c r="F16" s="181"/>
      <c r="G16" s="187"/>
    </row>
    <row r="17" spans="1:7" ht="15.75" x14ac:dyDescent="0.25">
      <c r="A17" s="153"/>
      <c r="B17" s="153"/>
      <c r="C17" s="153"/>
      <c r="D17" s="153"/>
      <c r="E17" s="188"/>
      <c r="F17" s="180"/>
      <c r="G17" s="187"/>
    </row>
    <row r="18" spans="1:7" x14ac:dyDescent="0.25">
      <c r="A18" s="164"/>
      <c r="B18" s="182"/>
      <c r="C18" s="183"/>
      <c r="D18" s="183" t="s">
        <v>63</v>
      </c>
      <c r="E18" s="189"/>
      <c r="F18" s="187"/>
      <c r="G18" s="184">
        <f>F15+F16+F17</f>
        <v>354900</v>
      </c>
    </row>
    <row r="19" spans="1:7" x14ac:dyDescent="0.25">
      <c r="A19" s="185" t="s">
        <v>8</v>
      </c>
      <c r="B19" s="153"/>
      <c r="C19" s="153"/>
      <c r="D19" s="178"/>
      <c r="E19" s="189"/>
      <c r="F19" s="187"/>
      <c r="G19" s="186"/>
    </row>
    <row r="20" spans="1:7" x14ac:dyDescent="0.25">
      <c r="A20" s="190" t="s">
        <v>65</v>
      </c>
      <c r="B20" s="190"/>
      <c r="C20" s="153"/>
      <c r="D20" s="178"/>
      <c r="E20" s="189"/>
      <c r="F20" s="191">
        <v>475000</v>
      </c>
      <c r="G20" s="186"/>
    </row>
    <row r="21" spans="1:7" x14ac:dyDescent="0.25">
      <c r="A21" s="190" t="s">
        <v>66</v>
      </c>
      <c r="B21" s="190"/>
      <c r="C21" s="153"/>
      <c r="D21" s="178"/>
      <c r="E21" s="189"/>
      <c r="F21" s="192">
        <v>175</v>
      </c>
      <c r="G21" s="186"/>
    </row>
    <row r="22" spans="1:7" x14ac:dyDescent="0.25">
      <c r="A22" s="190" t="s">
        <v>67</v>
      </c>
      <c r="B22" s="190"/>
      <c r="C22" s="153"/>
      <c r="D22" s="178"/>
      <c r="E22" s="189"/>
      <c r="F22" s="193">
        <v>712.5</v>
      </c>
      <c r="G22" s="186"/>
    </row>
    <row r="23" spans="1:7" x14ac:dyDescent="0.25">
      <c r="A23" s="190" t="s">
        <v>68</v>
      </c>
      <c r="B23" s="190"/>
      <c r="C23" s="153"/>
      <c r="D23" s="178"/>
      <c r="E23" s="189"/>
      <c r="F23" s="194">
        <f>SUM(F20:F22)</f>
        <v>475887.5</v>
      </c>
      <c r="G23" s="186"/>
    </row>
    <row r="24" spans="1:7" x14ac:dyDescent="0.25">
      <c r="A24" s="183"/>
      <c r="B24" s="182"/>
      <c r="C24" s="164"/>
      <c r="D24" s="183" t="s">
        <v>10</v>
      </c>
      <c r="E24" s="189"/>
      <c r="F24" s="187"/>
      <c r="G24" s="195">
        <f>G13+G18-F23</f>
        <v>552304.68999999994</v>
      </c>
    </row>
    <row r="25" spans="1:7" x14ac:dyDescent="0.25">
      <c r="A25" s="71" t="s">
        <v>11</v>
      </c>
      <c r="B25" s="71"/>
      <c r="C25" s="71"/>
      <c r="D25" s="71"/>
      <c r="E25" s="71"/>
      <c r="F25" s="71"/>
      <c r="G25" s="196"/>
    </row>
    <row r="26" spans="1:7" x14ac:dyDescent="0.25">
      <c r="A26" s="185" t="s">
        <v>12</v>
      </c>
      <c r="B26" s="182"/>
      <c r="C26" s="178"/>
      <c r="D26" s="178"/>
      <c r="E26" s="178"/>
      <c r="F26" s="197"/>
      <c r="G26" s="198"/>
    </row>
    <row r="27" spans="1:7" x14ac:dyDescent="0.25">
      <c r="A27" s="24" t="s">
        <v>69</v>
      </c>
      <c r="B27" s="182"/>
      <c r="C27" s="178"/>
      <c r="D27" s="178"/>
      <c r="E27" s="178"/>
      <c r="F27" s="199"/>
      <c r="G27" s="197"/>
    </row>
    <row r="28" spans="1:7" ht="15.75" x14ac:dyDescent="0.25">
      <c r="A28" s="183" t="s">
        <v>8</v>
      </c>
      <c r="B28" s="182"/>
      <c r="C28" s="178"/>
      <c r="D28" s="178"/>
      <c r="E28" s="200"/>
      <c r="F28" s="201"/>
      <c r="G28" s="198"/>
    </row>
    <row r="29" spans="1:7" ht="15.75" x14ac:dyDescent="0.25">
      <c r="A29" s="153" t="s">
        <v>70</v>
      </c>
      <c r="B29" s="182"/>
      <c r="C29" s="178"/>
      <c r="D29" s="178"/>
      <c r="E29" s="200"/>
      <c r="F29" s="202"/>
      <c r="G29" s="199"/>
    </row>
    <row r="30" spans="1:7" ht="16.5" thickBot="1" x14ac:dyDescent="0.3">
      <c r="A30" s="183" t="s">
        <v>50</v>
      </c>
      <c r="B30" s="182"/>
      <c r="C30" s="178"/>
      <c r="D30" s="178"/>
      <c r="E30" s="200"/>
      <c r="F30" s="202"/>
      <c r="G30" s="203">
        <f>G24</f>
        <v>552304.68999999994</v>
      </c>
    </row>
    <row r="31" spans="1:7" ht="17.25" thickTop="1" thickBot="1" x14ac:dyDescent="0.3">
      <c r="A31" s="183"/>
      <c r="B31" s="182"/>
      <c r="C31" s="178"/>
      <c r="D31" s="178"/>
      <c r="E31" s="200"/>
      <c r="F31" s="201"/>
      <c r="G31" s="204"/>
    </row>
    <row r="32" spans="1:7" ht="16.5" thickTop="1" thickBot="1" x14ac:dyDescent="0.3">
      <c r="A32" s="205" t="s">
        <v>13</v>
      </c>
      <c r="B32" s="205"/>
      <c r="C32" s="205"/>
      <c r="D32" s="205"/>
      <c r="E32" s="206"/>
      <c r="F32" s="206"/>
      <c r="G32" s="207"/>
    </row>
    <row r="33" spans="1:7" ht="15.75" thickTop="1" x14ac:dyDescent="0.25">
      <c r="A33" s="23" t="s">
        <v>56</v>
      </c>
      <c r="B33" s="24"/>
      <c r="C33" s="24"/>
      <c r="D33" s="24"/>
      <c r="E33" s="208"/>
      <c r="F33" s="209">
        <v>673292.19</v>
      </c>
      <c r="G33" s="210"/>
    </row>
    <row r="34" spans="1:7" x14ac:dyDescent="0.25">
      <c r="A34" s="23" t="s">
        <v>62</v>
      </c>
      <c r="B34" s="24"/>
      <c r="C34" s="24"/>
      <c r="D34" s="24"/>
      <c r="E34" s="211"/>
      <c r="F34" s="211"/>
      <c r="G34" s="212"/>
    </row>
    <row r="35" spans="1:7" ht="15.75" thickBot="1" x14ac:dyDescent="0.3">
      <c r="A35" s="153"/>
      <c r="B35" s="153"/>
      <c r="C35" s="153" t="s">
        <v>14</v>
      </c>
      <c r="D35" s="153"/>
      <c r="E35" s="212"/>
      <c r="F35" s="212"/>
      <c r="G35" s="213">
        <f>F33+E34</f>
        <v>673292.19</v>
      </c>
    </row>
    <row r="36" spans="1:7" ht="15.75" thickTop="1" x14ac:dyDescent="0.25">
      <c r="A36" s="153" t="s">
        <v>12</v>
      </c>
      <c r="B36" s="153"/>
      <c r="C36" s="153"/>
      <c r="D36" s="153"/>
      <c r="E36" s="214" t="s">
        <v>71</v>
      </c>
      <c r="F36" s="215"/>
      <c r="G36" s="212"/>
    </row>
    <row r="37" spans="1:7" ht="15.75" x14ac:dyDescent="0.25">
      <c r="A37" s="153" t="s">
        <v>64</v>
      </c>
      <c r="B37" s="153"/>
      <c r="C37" s="153"/>
      <c r="D37" s="153"/>
      <c r="E37" s="188"/>
      <c r="F37" s="179">
        <v>354900</v>
      </c>
      <c r="G37" s="216"/>
    </row>
    <row r="38" spans="1:7" x14ac:dyDescent="0.25">
      <c r="A38" s="153"/>
      <c r="B38" s="153"/>
      <c r="C38" s="153"/>
      <c r="D38" s="153"/>
      <c r="E38" s="216"/>
      <c r="F38" s="216"/>
      <c r="G38" s="216"/>
    </row>
    <row r="39" spans="1:7" ht="15.75" thickBot="1" x14ac:dyDescent="0.3">
      <c r="A39" s="153"/>
      <c r="B39" s="153"/>
      <c r="C39" s="153" t="s">
        <v>14</v>
      </c>
      <c r="D39" s="153"/>
      <c r="E39" s="217"/>
      <c r="F39" s="217"/>
      <c r="G39" s="213">
        <f>SUM(F37:F38)</f>
        <v>354900</v>
      </c>
    </row>
    <row r="40" spans="1:7" ht="15.75" thickTop="1" x14ac:dyDescent="0.25">
      <c r="A40" s="24" t="s">
        <v>8</v>
      </c>
      <c r="B40" s="153"/>
      <c r="C40" s="153"/>
      <c r="D40" s="153"/>
      <c r="E40" s="218"/>
      <c r="F40" s="218"/>
      <c r="G40" s="217"/>
    </row>
    <row r="41" spans="1:7" x14ac:dyDescent="0.25">
      <c r="A41" s="190" t="s">
        <v>65</v>
      </c>
      <c r="B41" s="190"/>
      <c r="C41" s="153"/>
      <c r="D41" s="178"/>
      <c r="E41" s="189"/>
      <c r="F41" s="219">
        <v>475000</v>
      </c>
      <c r="G41" s="217"/>
    </row>
    <row r="42" spans="1:7" x14ac:dyDescent="0.25">
      <c r="A42" s="23" t="s">
        <v>72</v>
      </c>
      <c r="B42" s="23"/>
      <c r="C42" s="23"/>
      <c r="D42" s="153"/>
      <c r="E42" s="220"/>
      <c r="F42" s="192">
        <v>175</v>
      </c>
      <c r="G42" s="210"/>
    </row>
    <row r="43" spans="1:7" x14ac:dyDescent="0.25">
      <c r="A43" s="190" t="s">
        <v>67</v>
      </c>
      <c r="B43" s="190"/>
      <c r="C43" s="153"/>
      <c r="D43" s="178"/>
      <c r="E43" s="189"/>
      <c r="F43" s="193">
        <v>712.5</v>
      </c>
      <c r="G43" s="210"/>
    </row>
    <row r="44" spans="1:7" x14ac:dyDescent="0.25">
      <c r="A44" s="190" t="s">
        <v>68</v>
      </c>
      <c r="B44" s="153"/>
      <c r="C44" s="153"/>
      <c r="D44" s="153"/>
      <c r="E44" s="220"/>
      <c r="F44" s="221">
        <f>F42+F41+F43</f>
        <v>475887.5</v>
      </c>
      <c r="G44" s="212"/>
    </row>
    <row r="45" spans="1:7" x14ac:dyDescent="0.25">
      <c r="A45" s="153"/>
      <c r="B45" s="153"/>
      <c r="C45" s="164"/>
      <c r="D45" s="183" t="s">
        <v>15</v>
      </c>
      <c r="E45" s="212"/>
      <c r="F45" s="212"/>
      <c r="G45" s="195">
        <f>G35+G39-F44</f>
        <v>552304.68999999994</v>
      </c>
    </row>
    <row r="46" spans="1:7" x14ac:dyDescent="0.25">
      <c r="A46" s="183"/>
      <c r="B46" s="182"/>
      <c r="C46" s="178"/>
      <c r="D46" s="178"/>
      <c r="E46" s="222"/>
      <c r="F46" s="187"/>
      <c r="G46" s="223"/>
    </row>
    <row r="47" spans="1:7" x14ac:dyDescent="0.25">
      <c r="A47" s="183"/>
      <c r="B47" s="182"/>
      <c r="C47" s="178"/>
      <c r="D47" s="178"/>
      <c r="E47" s="178"/>
      <c r="F47" s="197"/>
      <c r="G47" s="204"/>
    </row>
    <row r="48" spans="1:7" x14ac:dyDescent="0.25">
      <c r="A48" s="152" t="s">
        <v>16</v>
      </c>
      <c r="B48" s="152"/>
      <c r="C48" s="152"/>
      <c r="D48" s="153"/>
      <c r="E48" s="153"/>
      <c r="F48" s="224"/>
      <c r="G48" s="30"/>
    </row>
    <row r="49" spans="1:7" x14ac:dyDescent="0.25">
      <c r="A49" s="36" t="s">
        <v>17</v>
      </c>
      <c r="B49" s="151"/>
      <c r="C49" s="153"/>
      <c r="D49" s="153"/>
      <c r="E49" s="153"/>
      <c r="F49" s="68" t="s">
        <v>18</v>
      </c>
      <c r="G49" s="68"/>
    </row>
    <row r="50" spans="1:7" x14ac:dyDescent="0.25">
      <c r="A50" s="76" t="s">
        <v>16</v>
      </c>
      <c r="B50" s="225"/>
      <c r="C50" s="225"/>
      <c r="D50" s="225"/>
      <c r="E50" s="225"/>
      <c r="F50" s="225"/>
      <c r="G50" s="225"/>
    </row>
    <row r="51" spans="1:7" x14ac:dyDescent="0.25">
      <c r="A51" s="70" t="s">
        <v>19</v>
      </c>
      <c r="B51" s="70"/>
      <c r="C51" s="70"/>
      <c r="D51" s="70"/>
      <c r="E51" s="70"/>
      <c r="F51" s="70"/>
      <c r="G51" s="70"/>
    </row>
    <row r="52" spans="1:7" x14ac:dyDescent="0.25">
      <c r="A52" s="39"/>
      <c r="B52" s="39"/>
      <c r="C52" s="39"/>
      <c r="D52" s="39"/>
      <c r="E52" s="39"/>
      <c r="F52" s="39"/>
      <c r="G52" s="39"/>
    </row>
    <row r="53" spans="1:7" x14ac:dyDescent="0.25">
      <c r="A53" s="39"/>
      <c r="B53" s="39"/>
      <c r="C53" s="39"/>
      <c r="D53" s="39"/>
      <c r="E53" s="39"/>
      <c r="F53" s="39"/>
      <c r="G53" s="39"/>
    </row>
    <row r="54" spans="1:7" x14ac:dyDescent="0.25">
      <c r="A54" s="36"/>
      <c r="B54" s="151"/>
      <c r="C54" s="153"/>
      <c r="D54" s="153"/>
      <c r="E54" s="153"/>
      <c r="F54" s="39"/>
      <c r="G54" s="39"/>
    </row>
    <row r="55" spans="1:7" x14ac:dyDescent="0.25">
      <c r="A55" s="36"/>
      <c r="B55" s="151"/>
      <c r="C55" s="153"/>
      <c r="D55" s="153"/>
      <c r="E55" s="153"/>
      <c r="F55" s="39"/>
      <c r="G55" s="39"/>
    </row>
  </sheetData>
  <mergeCells count="11">
    <mergeCell ref="E34:F34"/>
    <mergeCell ref="E40:F40"/>
    <mergeCell ref="F49:G49"/>
    <mergeCell ref="A50:G50"/>
    <mergeCell ref="A51:G51"/>
    <mergeCell ref="A5:G5"/>
    <mergeCell ref="A6:G6"/>
    <mergeCell ref="A7:G7"/>
    <mergeCell ref="A8:G8"/>
    <mergeCell ref="A10:B10"/>
    <mergeCell ref="A25:F25"/>
  </mergeCells>
  <printOptions horizontalCentered="1"/>
  <pageMargins left="0.70866141732283472" right="0.70866141732283472" top="0.74803149606299213" bottom="0.35433070866141736" header="0.31496062992125984" footer="0.31496062992125984"/>
  <pageSetup scale="8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5"/>
  <sheetViews>
    <sheetView zoomScale="70" zoomScaleNormal="70" workbookViewId="0">
      <selection activeCell="F12" sqref="F12"/>
    </sheetView>
  </sheetViews>
  <sheetFormatPr baseColWidth="10" defaultColWidth="9.140625" defaultRowHeight="15" x14ac:dyDescent="0.25"/>
  <cols>
    <col min="4" max="4" width="28" customWidth="1"/>
    <col min="5" max="5" width="13.7109375" customWidth="1"/>
    <col min="6" max="6" width="17.42578125" customWidth="1"/>
    <col min="7" max="7" width="32.42578125" customWidth="1"/>
  </cols>
  <sheetData>
    <row r="2" spans="1:7" ht="18" x14ac:dyDescent="0.25">
      <c r="A2" s="226"/>
      <c r="B2" s="227"/>
      <c r="C2" s="228"/>
      <c r="D2" s="4"/>
      <c r="E2" s="229"/>
      <c r="F2" s="230"/>
      <c r="G2" s="230"/>
    </row>
    <row r="3" spans="1:7" ht="18" x14ac:dyDescent="0.25">
      <c r="A3" s="226"/>
      <c r="B3" s="227"/>
      <c r="C3" s="228"/>
      <c r="D3" s="4"/>
      <c r="E3" s="229"/>
      <c r="F3" s="230"/>
      <c r="G3" s="230"/>
    </row>
    <row r="4" spans="1:7" ht="18" x14ac:dyDescent="0.25">
      <c r="A4" s="90" t="s">
        <v>0</v>
      </c>
      <c r="B4" s="90"/>
      <c r="C4" s="90"/>
      <c r="D4" s="90"/>
      <c r="E4" s="90"/>
      <c r="F4" s="90"/>
      <c r="G4" s="90"/>
    </row>
    <row r="5" spans="1:7" x14ac:dyDescent="0.25">
      <c r="A5" s="91" t="s">
        <v>1</v>
      </c>
      <c r="B5" s="91"/>
      <c r="C5" s="91"/>
      <c r="D5" s="91"/>
      <c r="E5" s="91"/>
      <c r="F5" s="91"/>
      <c r="G5" s="91"/>
    </row>
    <row r="6" spans="1:7" x14ac:dyDescent="0.25">
      <c r="A6" s="92" t="s">
        <v>2</v>
      </c>
      <c r="B6" s="92"/>
      <c r="C6" s="92"/>
      <c r="D6" s="92"/>
      <c r="E6" s="92"/>
      <c r="F6" s="92"/>
      <c r="G6" s="92"/>
    </row>
    <row r="7" spans="1:7" x14ac:dyDescent="0.25">
      <c r="A7" s="92" t="s">
        <v>3</v>
      </c>
      <c r="B7" s="92"/>
      <c r="C7" s="92"/>
      <c r="D7" s="92"/>
      <c r="E7" s="92"/>
      <c r="F7" s="92"/>
      <c r="G7" s="92"/>
    </row>
    <row r="8" spans="1:7" ht="18.75" x14ac:dyDescent="0.3">
      <c r="A8" s="231" t="s">
        <v>73</v>
      </c>
      <c r="B8" s="232"/>
      <c r="C8" s="233"/>
      <c r="D8" s="234"/>
      <c r="E8" s="235"/>
      <c r="F8" s="235"/>
      <c r="G8" s="236" t="s">
        <v>5</v>
      </c>
    </row>
    <row r="9" spans="1:7" ht="18" x14ac:dyDescent="0.25">
      <c r="A9" s="237"/>
      <c r="B9" s="237"/>
      <c r="C9" s="238"/>
      <c r="D9" s="239"/>
      <c r="E9" s="230"/>
      <c r="F9" s="240"/>
      <c r="G9" s="241">
        <v>44925</v>
      </c>
    </row>
    <row r="10" spans="1:7" ht="18" x14ac:dyDescent="0.25">
      <c r="A10" s="242" t="s">
        <v>74</v>
      </c>
      <c r="B10" s="243"/>
      <c r="C10" s="244"/>
      <c r="D10" s="244"/>
      <c r="E10" s="244"/>
      <c r="F10" s="245">
        <v>3393361.63</v>
      </c>
      <c r="G10" s="246"/>
    </row>
    <row r="11" spans="1:7" ht="18" x14ac:dyDescent="0.25">
      <c r="A11" s="242" t="s">
        <v>75</v>
      </c>
      <c r="B11" s="243"/>
      <c r="C11" s="244"/>
      <c r="D11" s="244"/>
      <c r="E11" s="244"/>
      <c r="F11" s="247"/>
      <c r="G11" s="246"/>
    </row>
    <row r="12" spans="1:7" ht="18" x14ac:dyDescent="0.25">
      <c r="A12" s="244"/>
      <c r="B12" s="243"/>
      <c r="C12" s="244"/>
      <c r="D12" s="248" t="s">
        <v>76</v>
      </c>
      <c r="E12" s="244"/>
      <c r="F12" s="249"/>
      <c r="G12" s="250">
        <f>F10+F11</f>
        <v>3393361.63</v>
      </c>
    </row>
    <row r="13" spans="1:7" ht="18" x14ac:dyDescent="0.25">
      <c r="A13" s="248" t="s">
        <v>7</v>
      </c>
      <c r="B13" s="243"/>
      <c r="C13" s="244"/>
      <c r="D13" s="244"/>
      <c r="E13" s="244"/>
      <c r="F13" s="249"/>
      <c r="G13" s="251"/>
    </row>
    <row r="14" spans="1:7" ht="18" x14ac:dyDescent="0.25">
      <c r="A14" s="252" t="s">
        <v>77</v>
      </c>
      <c r="B14" s="253"/>
      <c r="C14" s="253"/>
      <c r="D14" s="244"/>
      <c r="E14" s="244"/>
      <c r="F14" s="245">
        <v>1174259.74</v>
      </c>
      <c r="G14" s="251"/>
    </row>
    <row r="15" spans="1:7" ht="18" x14ac:dyDescent="0.25">
      <c r="A15" s="238"/>
      <c r="B15" s="243"/>
      <c r="C15" s="254"/>
      <c r="D15" s="248" t="s">
        <v>76</v>
      </c>
      <c r="E15" s="255"/>
      <c r="F15" s="251"/>
      <c r="G15" s="256">
        <f>F14</f>
        <v>1174259.74</v>
      </c>
    </row>
    <row r="16" spans="1:7" ht="18" x14ac:dyDescent="0.25">
      <c r="A16" s="248" t="s">
        <v>8</v>
      </c>
      <c r="B16" s="257"/>
      <c r="C16" s="257"/>
      <c r="D16" s="244"/>
      <c r="E16" s="255"/>
      <c r="F16" s="258"/>
      <c r="G16" s="249"/>
    </row>
    <row r="17" spans="1:7" ht="18" x14ac:dyDescent="0.25">
      <c r="A17" s="242" t="s">
        <v>78</v>
      </c>
      <c r="B17" s="257"/>
      <c r="C17" s="257"/>
      <c r="D17" s="244"/>
      <c r="E17" s="255"/>
      <c r="F17" s="259">
        <v>841817.31</v>
      </c>
      <c r="G17" s="249"/>
    </row>
    <row r="18" spans="1:7" ht="18" x14ac:dyDescent="0.25">
      <c r="A18" s="242" t="s">
        <v>79</v>
      </c>
      <c r="B18" s="257"/>
      <c r="C18" s="257"/>
      <c r="D18" s="244"/>
      <c r="E18" s="255"/>
      <c r="F18" s="260">
        <v>1798.39</v>
      </c>
      <c r="G18" s="249"/>
    </row>
    <row r="19" spans="1:7" ht="18" x14ac:dyDescent="0.25">
      <c r="A19" s="242" t="s">
        <v>80</v>
      </c>
      <c r="B19" s="257"/>
      <c r="C19" s="257"/>
      <c r="D19" s="244"/>
      <c r="E19" s="255"/>
      <c r="F19" s="260">
        <v>175</v>
      </c>
      <c r="G19" s="249"/>
    </row>
    <row r="20" spans="1:7" ht="18" x14ac:dyDescent="0.25">
      <c r="B20" s="257"/>
      <c r="C20" s="244"/>
      <c r="D20" s="248" t="s">
        <v>76</v>
      </c>
      <c r="E20" s="255"/>
      <c r="F20" s="261"/>
      <c r="G20" s="262">
        <f>F17+F18+F19</f>
        <v>843790.70000000007</v>
      </c>
    </row>
    <row r="21" spans="1:7" ht="18" x14ac:dyDescent="0.25">
      <c r="B21" s="257"/>
      <c r="C21" s="244"/>
      <c r="D21" s="248"/>
      <c r="E21" s="255"/>
      <c r="F21" s="261"/>
      <c r="G21" s="263"/>
    </row>
    <row r="22" spans="1:7" ht="18" x14ac:dyDescent="0.25">
      <c r="A22" s="254"/>
      <c r="B22" s="243"/>
      <c r="C22" s="238"/>
      <c r="D22" s="254" t="s">
        <v>10</v>
      </c>
      <c r="E22" s="255"/>
      <c r="F22" s="251"/>
      <c r="G22" s="264">
        <f>G12+G15-G20</f>
        <v>3723830.67</v>
      </c>
    </row>
    <row r="23" spans="1:7" ht="18" x14ac:dyDescent="0.25">
      <c r="A23" s="265" t="s">
        <v>11</v>
      </c>
      <c r="B23" s="265"/>
      <c r="C23" s="265"/>
      <c r="D23" s="265"/>
      <c r="E23" s="265"/>
      <c r="F23" s="265"/>
    </row>
    <row r="24" spans="1:7" ht="18" x14ac:dyDescent="0.25">
      <c r="A24" s="248" t="s">
        <v>12</v>
      </c>
      <c r="B24" s="243"/>
      <c r="C24" s="244"/>
      <c r="D24" s="244"/>
      <c r="E24" s="244"/>
      <c r="F24" s="251"/>
      <c r="G24" s="249"/>
    </row>
    <row r="25" spans="1:7" ht="18" x14ac:dyDescent="0.25">
      <c r="A25" s="242" t="s">
        <v>81</v>
      </c>
      <c r="B25" s="243"/>
      <c r="C25" s="244"/>
      <c r="D25" s="244"/>
      <c r="E25" s="244"/>
      <c r="F25" s="250">
        <v>1755</v>
      </c>
      <c r="G25" s="251"/>
    </row>
    <row r="26" spans="1:7" ht="18.75" thickBot="1" x14ac:dyDescent="0.3">
      <c r="A26" s="244"/>
      <c r="B26" s="243"/>
      <c r="C26" s="244"/>
      <c r="D26" s="244"/>
      <c r="E26" s="244"/>
      <c r="F26" s="251"/>
      <c r="G26" s="266">
        <f>F25</f>
        <v>1755</v>
      </c>
    </row>
    <row r="27" spans="1:7" ht="18.75" thickTop="1" x14ac:dyDescent="0.25">
      <c r="A27" s="254" t="s">
        <v>8</v>
      </c>
      <c r="B27" s="243"/>
      <c r="C27" s="244"/>
      <c r="D27" s="244"/>
      <c r="E27" s="244"/>
      <c r="F27" s="251"/>
      <c r="G27" s="249"/>
    </row>
    <row r="28" spans="1:7" ht="18" x14ac:dyDescent="0.25">
      <c r="A28" s="242" t="s">
        <v>82</v>
      </c>
      <c r="B28" s="243"/>
      <c r="C28" s="244"/>
      <c r="D28" s="244"/>
      <c r="E28" s="244"/>
      <c r="F28" s="250"/>
      <c r="G28" s="249"/>
    </row>
    <row r="29" spans="1:7" ht="18.75" thickBot="1" x14ac:dyDescent="0.3">
      <c r="A29" s="254" t="s">
        <v>83</v>
      </c>
      <c r="B29" s="243"/>
      <c r="C29" s="244"/>
      <c r="D29" s="244"/>
      <c r="E29" s="244"/>
      <c r="F29" s="258"/>
      <c r="G29" s="267">
        <f>G22+G26-F28</f>
        <v>3725585.67</v>
      </c>
    </row>
    <row r="30" spans="1:7" ht="19.5" thickTop="1" thickBot="1" x14ac:dyDescent="0.3">
      <c r="A30" s="254"/>
      <c r="B30" s="243"/>
      <c r="C30" s="244"/>
      <c r="D30" s="244"/>
      <c r="E30" s="244"/>
      <c r="F30" s="251"/>
      <c r="G30" s="268"/>
    </row>
    <row r="31" spans="1:7" ht="19.5" thickTop="1" thickBot="1" x14ac:dyDescent="0.3">
      <c r="A31" s="269" t="s">
        <v>13</v>
      </c>
      <c r="B31" s="269"/>
      <c r="C31" s="269"/>
      <c r="D31" s="269"/>
      <c r="E31" s="269"/>
      <c r="F31" s="269"/>
      <c r="G31" s="269"/>
    </row>
    <row r="32" spans="1:7" ht="18.75" thickTop="1" x14ac:dyDescent="0.25">
      <c r="A32" s="242" t="s">
        <v>56</v>
      </c>
      <c r="B32" s="257"/>
      <c r="C32" s="257"/>
      <c r="D32" s="257"/>
      <c r="E32" s="270"/>
      <c r="F32" s="271">
        <v>1587516.87</v>
      </c>
      <c r="G32" s="272"/>
    </row>
    <row r="33" spans="1:7" ht="18" x14ac:dyDescent="0.25">
      <c r="A33" s="242" t="s">
        <v>62</v>
      </c>
      <c r="B33" s="257"/>
      <c r="C33" s="257"/>
      <c r="D33" s="257"/>
      <c r="E33" s="273"/>
      <c r="F33" s="273"/>
      <c r="G33" s="257"/>
    </row>
    <row r="34" spans="1:7" ht="18.75" thickBot="1" x14ac:dyDescent="0.3">
      <c r="A34" s="257"/>
      <c r="B34" s="257"/>
      <c r="D34" s="257" t="s">
        <v>84</v>
      </c>
      <c r="E34" s="257"/>
      <c r="F34" s="257"/>
      <c r="G34" s="274">
        <f>F32</f>
        <v>1587516.87</v>
      </c>
    </row>
    <row r="35" spans="1:7" ht="18.75" thickTop="1" x14ac:dyDescent="0.25">
      <c r="A35" s="248" t="s">
        <v>12</v>
      </c>
      <c r="B35" s="257"/>
      <c r="C35" s="257"/>
      <c r="D35" s="257"/>
      <c r="E35" s="275"/>
      <c r="F35" s="276"/>
      <c r="G35" s="257"/>
    </row>
    <row r="36" spans="1:7" ht="18" x14ac:dyDescent="0.25">
      <c r="A36" s="257" t="s">
        <v>85</v>
      </c>
      <c r="B36" s="253"/>
      <c r="C36" s="253"/>
      <c r="D36" s="244"/>
      <c r="E36" s="244"/>
      <c r="F36" s="245">
        <v>1854828.76</v>
      </c>
      <c r="G36" s="272"/>
    </row>
    <row r="37" spans="1:7" ht="18" x14ac:dyDescent="0.25">
      <c r="A37" s="257" t="s">
        <v>85</v>
      </c>
      <c r="B37" s="253"/>
      <c r="C37" s="253"/>
      <c r="D37" s="244"/>
      <c r="E37" s="244"/>
      <c r="F37" s="245">
        <v>1174259.74</v>
      </c>
      <c r="G37" s="272"/>
    </row>
    <row r="38" spans="1:7" ht="18.75" thickBot="1" x14ac:dyDescent="0.3">
      <c r="A38" s="257"/>
      <c r="B38" s="257"/>
      <c r="D38" s="257" t="s">
        <v>84</v>
      </c>
      <c r="E38" s="277"/>
      <c r="F38" s="277"/>
      <c r="G38" s="274">
        <f>F36+F37</f>
        <v>3029088.5</v>
      </c>
    </row>
    <row r="39" spans="1:7" ht="18.75" thickTop="1" x14ac:dyDescent="0.25">
      <c r="A39" s="248" t="s">
        <v>8</v>
      </c>
      <c r="B39" s="257"/>
      <c r="C39" s="257"/>
      <c r="D39" s="257"/>
      <c r="E39" s="277"/>
      <c r="F39" s="277"/>
      <c r="G39" s="277"/>
    </row>
    <row r="40" spans="1:7" ht="18" x14ac:dyDescent="0.25">
      <c r="A40" s="257" t="s">
        <v>86</v>
      </c>
      <c r="B40" s="257"/>
      <c r="C40" s="242"/>
      <c r="D40" s="257"/>
      <c r="E40" s="255"/>
      <c r="F40" s="278">
        <v>1798.39</v>
      </c>
      <c r="G40" s="272"/>
    </row>
    <row r="41" spans="1:7" ht="18" x14ac:dyDescent="0.25">
      <c r="A41" s="257" t="s">
        <v>87</v>
      </c>
      <c r="B41" s="257"/>
      <c r="C41" s="242"/>
      <c r="D41" s="257"/>
      <c r="E41" s="255"/>
      <c r="F41" s="279">
        <v>175</v>
      </c>
      <c r="G41" s="272"/>
    </row>
    <row r="42" spans="1:7" ht="18" x14ac:dyDescent="0.25">
      <c r="A42" s="257" t="s">
        <v>88</v>
      </c>
      <c r="B42" s="257"/>
      <c r="C42" s="242"/>
      <c r="D42" s="257"/>
      <c r="E42" s="255"/>
      <c r="F42" s="280">
        <v>841817.31</v>
      </c>
      <c r="G42" s="272"/>
    </row>
    <row r="43" spans="1:7" ht="18" x14ac:dyDescent="0.25">
      <c r="A43" s="257" t="s">
        <v>89</v>
      </c>
      <c r="B43" s="257"/>
      <c r="C43" s="242"/>
      <c r="D43" s="257"/>
      <c r="E43" s="255"/>
      <c r="F43" s="281">
        <v>48984</v>
      </c>
    </row>
    <row r="44" spans="1:7" ht="18" x14ac:dyDescent="0.25">
      <c r="B44" s="153"/>
      <c r="C44" s="153"/>
      <c r="D44" s="248" t="s">
        <v>76</v>
      </c>
      <c r="F44" s="282"/>
      <c r="G44" s="256">
        <f>F40+F41+F42+F43</f>
        <v>892774.70000000007</v>
      </c>
    </row>
    <row r="45" spans="1:7" ht="18.75" thickBot="1" x14ac:dyDescent="0.3">
      <c r="A45" s="153"/>
      <c r="B45" s="153"/>
      <c r="C45" s="228"/>
      <c r="D45" s="16" t="s">
        <v>15</v>
      </c>
      <c r="E45" s="153"/>
      <c r="F45" s="257"/>
      <c r="G45" s="283">
        <f>G34+G38-G44</f>
        <v>3723830.67</v>
      </c>
    </row>
    <row r="46" spans="1:7" ht="18.75" thickTop="1" x14ac:dyDescent="0.25">
      <c r="A46" s="153"/>
      <c r="B46" s="153"/>
      <c r="C46" s="228"/>
      <c r="D46" s="16"/>
      <c r="E46" s="153"/>
      <c r="F46" s="257"/>
      <c r="G46" s="284"/>
    </row>
    <row r="47" spans="1:7" ht="18" x14ac:dyDescent="0.25">
      <c r="A47" s="285"/>
      <c r="B47" s="285"/>
      <c r="C47" s="285"/>
      <c r="D47" s="286"/>
      <c r="E47" s="286"/>
      <c r="F47" s="251"/>
      <c r="G47" s="268"/>
    </row>
    <row r="48" spans="1:7" x14ac:dyDescent="0.25">
      <c r="A48" s="287" t="s">
        <v>90</v>
      </c>
      <c r="B48" s="287"/>
      <c r="C48" s="287"/>
      <c r="D48" s="153"/>
      <c r="E48" s="153"/>
      <c r="F48" s="68" t="s">
        <v>18</v>
      </c>
      <c r="G48" s="68"/>
    </row>
    <row r="49" spans="1:7" x14ac:dyDescent="0.25">
      <c r="A49" s="288"/>
      <c r="B49" s="288"/>
      <c r="C49" s="288"/>
      <c r="D49" s="153"/>
      <c r="E49" s="153"/>
      <c r="F49" s="39"/>
      <c r="G49" s="39"/>
    </row>
    <row r="50" spans="1:7" x14ac:dyDescent="0.25">
      <c r="A50" s="76" t="s">
        <v>16</v>
      </c>
      <c r="B50" s="76"/>
      <c r="C50" s="76"/>
      <c r="D50" s="76"/>
      <c r="E50" s="76"/>
      <c r="F50" s="76"/>
      <c r="G50" s="76"/>
    </row>
    <row r="51" spans="1:7" x14ac:dyDescent="0.25">
      <c r="A51" s="70" t="s">
        <v>19</v>
      </c>
      <c r="B51" s="70"/>
      <c r="C51" s="70"/>
      <c r="D51" s="70"/>
      <c r="E51" s="70"/>
      <c r="F51" s="70"/>
      <c r="G51" s="70"/>
    </row>
    <row r="52" spans="1:7" ht="18" x14ac:dyDescent="0.25">
      <c r="A52" s="36"/>
      <c r="B52" s="151"/>
      <c r="C52" s="153"/>
      <c r="D52" s="153"/>
      <c r="E52" s="153"/>
      <c r="F52" s="289"/>
      <c r="G52" s="289"/>
    </row>
    <row r="53" spans="1:7" ht="18" x14ac:dyDescent="0.25">
      <c r="A53" s="36"/>
      <c r="B53" s="151"/>
      <c r="C53" s="153"/>
      <c r="D53" s="153"/>
      <c r="E53" s="153"/>
      <c r="F53" s="289"/>
      <c r="G53" s="289"/>
    </row>
    <row r="54" spans="1:7" ht="18" x14ac:dyDescent="0.25">
      <c r="A54" s="36"/>
      <c r="B54" s="151"/>
      <c r="C54" s="153"/>
      <c r="D54" s="153"/>
      <c r="E54" s="153"/>
      <c r="F54" s="289"/>
      <c r="G54" s="289"/>
    </row>
    <row r="55" spans="1:7" ht="18" x14ac:dyDescent="0.25">
      <c r="A55" s="36"/>
      <c r="B55" s="151"/>
      <c r="C55" s="153"/>
      <c r="D55" s="153"/>
      <c r="E55" s="153"/>
      <c r="F55" s="289"/>
      <c r="G55" s="289"/>
    </row>
  </sheetData>
  <mergeCells count="13">
    <mergeCell ref="A51:G51"/>
    <mergeCell ref="A31:G31"/>
    <mergeCell ref="E33:F33"/>
    <mergeCell ref="A47:C47"/>
    <mergeCell ref="A48:C48"/>
    <mergeCell ref="F48:G48"/>
    <mergeCell ref="A50:G50"/>
    <mergeCell ref="A4:G4"/>
    <mergeCell ref="A5:G5"/>
    <mergeCell ref="A6:G6"/>
    <mergeCell ref="A7:G7"/>
    <mergeCell ref="A9:B9"/>
    <mergeCell ref="A23:F23"/>
  </mergeCells>
  <printOptions horizontalCentered="1"/>
  <pageMargins left="0.31496062992125984" right="0.70866141732283472" top="0.74803149606299213" bottom="0.35433070866141736" header="0.31496062992125984" footer="0.31496062992125984"/>
  <pageSetup scale="7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6"/>
  <sheetViews>
    <sheetView workbookViewId="0">
      <selection activeCell="D17" sqref="D17"/>
    </sheetView>
  </sheetViews>
  <sheetFormatPr baseColWidth="10" defaultColWidth="9.140625" defaultRowHeight="15" x14ac:dyDescent="0.25"/>
  <cols>
    <col min="4" max="4" width="13" customWidth="1"/>
    <col min="6" max="6" width="14.28515625" customWidth="1"/>
    <col min="7" max="7" width="24.42578125" customWidth="1"/>
  </cols>
  <sheetData>
    <row r="2" spans="1:7" ht="15.75" x14ac:dyDescent="0.25">
      <c r="A2" s="290"/>
      <c r="B2" s="291"/>
      <c r="C2" s="228"/>
      <c r="D2" s="4"/>
      <c r="E2" s="229"/>
      <c r="F2" s="291"/>
      <c r="G2" s="292"/>
    </row>
    <row r="3" spans="1:7" ht="15.75" x14ac:dyDescent="0.25">
      <c r="A3" s="290"/>
      <c r="B3" s="291"/>
      <c r="C3" s="228"/>
      <c r="D3" s="4"/>
      <c r="E3" s="229"/>
      <c r="F3" s="291"/>
      <c r="G3" s="292"/>
    </row>
    <row r="4" spans="1:7" ht="18" x14ac:dyDescent="0.25">
      <c r="A4" s="90" t="s">
        <v>0</v>
      </c>
      <c r="B4" s="90"/>
      <c r="C4" s="90"/>
      <c r="D4" s="90"/>
      <c r="E4" s="90"/>
      <c r="F4" s="90"/>
      <c r="G4" s="90"/>
    </row>
    <row r="5" spans="1:7" x14ac:dyDescent="0.25">
      <c r="A5" s="91" t="s">
        <v>1</v>
      </c>
      <c r="B5" s="91"/>
      <c r="C5" s="91"/>
      <c r="D5" s="91"/>
      <c r="E5" s="91"/>
      <c r="F5" s="91"/>
      <c r="G5" s="91"/>
    </row>
    <row r="6" spans="1:7" x14ac:dyDescent="0.25">
      <c r="A6" s="92" t="s">
        <v>2</v>
      </c>
      <c r="B6" s="92"/>
      <c r="C6" s="92"/>
      <c r="D6" s="92"/>
      <c r="E6" s="92"/>
      <c r="F6" s="92"/>
      <c r="G6" s="92"/>
    </row>
    <row r="7" spans="1:7" x14ac:dyDescent="0.25">
      <c r="A7" s="92" t="s">
        <v>3</v>
      </c>
      <c r="B7" s="92"/>
      <c r="C7" s="92"/>
      <c r="D7" s="92"/>
      <c r="E7" s="92"/>
      <c r="F7" s="92"/>
      <c r="G7" s="92"/>
    </row>
    <row r="8" spans="1:7" ht="15.75" x14ac:dyDescent="0.25">
      <c r="A8" s="293" t="s">
        <v>91</v>
      </c>
      <c r="B8" s="293"/>
      <c r="C8" s="294"/>
      <c r="D8" s="295"/>
      <c r="E8" s="293"/>
      <c r="F8" s="296"/>
      <c r="G8" s="297" t="s">
        <v>5</v>
      </c>
    </row>
    <row r="9" spans="1:7" x14ac:dyDescent="0.25">
      <c r="A9" s="98"/>
      <c r="B9" s="98"/>
      <c r="C9" s="228"/>
      <c r="D9" s="298"/>
      <c r="E9" s="229"/>
      <c r="F9" s="299"/>
      <c r="G9" s="300" t="s">
        <v>32</v>
      </c>
    </row>
    <row r="10" spans="1:7" x14ac:dyDescent="0.25">
      <c r="A10" s="23" t="s">
        <v>53</v>
      </c>
      <c r="B10" s="301"/>
      <c r="C10" s="286"/>
      <c r="D10" s="286"/>
      <c r="E10" s="286"/>
      <c r="F10" s="14">
        <v>0</v>
      </c>
      <c r="G10" s="14"/>
    </row>
    <row r="11" spans="1:7" x14ac:dyDescent="0.25">
      <c r="A11" s="23" t="s">
        <v>62</v>
      </c>
      <c r="B11" s="301"/>
      <c r="C11" s="286"/>
      <c r="D11" s="286"/>
      <c r="E11" s="286"/>
      <c r="F11" s="14">
        <v>0</v>
      </c>
      <c r="G11" s="14"/>
    </row>
    <row r="12" spans="1:7" x14ac:dyDescent="0.25">
      <c r="A12" s="286"/>
      <c r="B12" s="301"/>
      <c r="C12" s="286"/>
      <c r="D12" s="302" t="s">
        <v>63</v>
      </c>
      <c r="E12" s="286"/>
      <c r="F12" s="17"/>
      <c r="G12" s="18">
        <v>0</v>
      </c>
    </row>
    <row r="13" spans="1:7" x14ac:dyDescent="0.25">
      <c r="A13" s="20" t="s">
        <v>7</v>
      </c>
      <c r="B13" s="301"/>
      <c r="C13" s="286"/>
      <c r="D13" s="286"/>
      <c r="E13" s="286"/>
      <c r="F13" s="21"/>
      <c r="G13" s="22"/>
    </row>
    <row r="14" spans="1:7" x14ac:dyDescent="0.25">
      <c r="A14" s="24" t="s">
        <v>92</v>
      </c>
      <c r="B14" s="153"/>
      <c r="C14" s="153"/>
      <c r="D14" s="286"/>
      <c r="E14" s="286"/>
      <c r="F14" s="21">
        <v>0</v>
      </c>
      <c r="G14" s="22"/>
    </row>
    <row r="15" spans="1:7" x14ac:dyDescent="0.25">
      <c r="A15" s="24" t="s">
        <v>93</v>
      </c>
      <c r="B15" s="153"/>
      <c r="C15" s="153"/>
      <c r="D15" s="286"/>
      <c r="E15" s="286"/>
      <c r="F15" s="21">
        <v>0</v>
      </c>
      <c r="G15" s="22"/>
    </row>
    <row r="16" spans="1:7" x14ac:dyDescent="0.25">
      <c r="A16" s="228"/>
      <c r="B16" s="301"/>
      <c r="C16" s="302"/>
      <c r="D16" s="302" t="s">
        <v>63</v>
      </c>
      <c r="E16" s="303"/>
      <c r="F16" s="22"/>
      <c r="G16" s="18">
        <v>0</v>
      </c>
    </row>
    <row r="17" spans="1:7" x14ac:dyDescent="0.25">
      <c r="A17" s="20" t="s">
        <v>8</v>
      </c>
      <c r="B17" s="153"/>
      <c r="C17" s="153"/>
      <c r="D17" s="286"/>
      <c r="E17" s="303"/>
      <c r="F17" s="22"/>
      <c r="G17" s="21"/>
    </row>
    <row r="18" spans="1:7" x14ac:dyDescent="0.25">
      <c r="A18" s="153" t="s">
        <v>94</v>
      </c>
      <c r="B18" s="153"/>
      <c r="C18" s="153"/>
      <c r="D18" s="286"/>
      <c r="E18" s="303"/>
      <c r="F18" s="22">
        <v>0</v>
      </c>
      <c r="G18" s="21"/>
    </row>
    <row r="19" spans="1:7" x14ac:dyDescent="0.25">
      <c r="A19" s="153" t="s">
        <v>95</v>
      </c>
      <c r="B19" s="153"/>
      <c r="C19" s="153"/>
      <c r="D19" s="286"/>
      <c r="E19" s="303"/>
      <c r="F19" s="22">
        <v>0</v>
      </c>
      <c r="G19" s="21"/>
    </row>
    <row r="20" spans="1:7" ht="16.5" thickBot="1" x14ac:dyDescent="0.3">
      <c r="A20" s="302"/>
      <c r="B20" s="301"/>
      <c r="C20" s="228"/>
      <c r="D20" s="302" t="s">
        <v>10</v>
      </c>
      <c r="E20" s="303"/>
      <c r="F20" s="22"/>
      <c r="G20" s="304">
        <v>0</v>
      </c>
    </row>
    <row r="21" spans="1:7" ht="15.75" thickTop="1" x14ac:dyDescent="0.25">
      <c r="A21" s="71" t="s">
        <v>11</v>
      </c>
      <c r="B21" s="71"/>
      <c r="C21" s="71"/>
      <c r="D21" s="71"/>
      <c r="E21" s="71"/>
      <c r="F21" s="71"/>
      <c r="G21" s="28"/>
    </row>
    <row r="22" spans="1:7" x14ac:dyDescent="0.25">
      <c r="A22" s="20" t="s">
        <v>12</v>
      </c>
      <c r="B22" s="301"/>
      <c r="C22" s="286"/>
      <c r="D22" s="286"/>
      <c r="E22" s="286"/>
      <c r="F22" s="22"/>
      <c r="G22" s="21"/>
    </row>
    <row r="23" spans="1:7" x14ac:dyDescent="0.25">
      <c r="A23" s="24" t="s">
        <v>69</v>
      </c>
      <c r="B23" s="301"/>
      <c r="C23" s="286"/>
      <c r="D23" s="286"/>
      <c r="E23" s="286"/>
      <c r="F23" s="17">
        <v>0</v>
      </c>
      <c r="G23" s="22"/>
    </row>
    <row r="24" spans="1:7" ht="15.75" x14ac:dyDescent="0.25">
      <c r="A24" s="286"/>
      <c r="B24" s="301"/>
      <c r="C24" s="286"/>
      <c r="D24" s="286"/>
      <c r="E24" s="286"/>
      <c r="F24" s="22"/>
      <c r="G24" s="305">
        <v>0</v>
      </c>
    </row>
    <row r="25" spans="1:7" x14ac:dyDescent="0.25">
      <c r="A25" s="302" t="s">
        <v>8</v>
      </c>
      <c r="B25" s="301"/>
      <c r="C25" s="286"/>
      <c r="D25" s="286"/>
      <c r="E25" s="286"/>
      <c r="F25" s="22"/>
      <c r="G25" s="21"/>
    </row>
    <row r="26" spans="1:7" x14ac:dyDescent="0.25">
      <c r="A26" s="153" t="s">
        <v>70</v>
      </c>
      <c r="B26" s="301"/>
      <c r="C26" s="286"/>
      <c r="D26" s="286"/>
      <c r="E26" s="286"/>
      <c r="F26" s="22">
        <v>0</v>
      </c>
      <c r="G26" s="21"/>
    </row>
    <row r="27" spans="1:7" x14ac:dyDescent="0.25">
      <c r="A27" s="286"/>
      <c r="B27" s="301"/>
      <c r="C27" s="286"/>
      <c r="D27" s="286"/>
      <c r="E27" s="286"/>
      <c r="F27" s="18"/>
      <c r="G27" s="17">
        <v>0</v>
      </c>
    </row>
    <row r="28" spans="1:7" ht="16.5" thickBot="1" x14ac:dyDescent="0.3">
      <c r="A28" s="302" t="s">
        <v>50</v>
      </c>
      <c r="B28" s="301"/>
      <c r="C28" s="286"/>
      <c r="D28" s="286"/>
      <c r="E28" s="286"/>
      <c r="F28" s="19"/>
      <c r="G28" s="304">
        <v>0</v>
      </c>
    </row>
    <row r="29" spans="1:7" ht="16.5" thickTop="1" thickBot="1" x14ac:dyDescent="0.3">
      <c r="A29" s="306"/>
      <c r="B29" s="307"/>
      <c r="C29" s="308"/>
      <c r="D29" s="308"/>
      <c r="E29" s="308"/>
      <c r="F29" s="309"/>
      <c r="G29" s="310"/>
    </row>
    <row r="30" spans="1:7" ht="16.5" thickTop="1" thickBot="1" x14ac:dyDescent="0.3">
      <c r="A30" s="311" t="s">
        <v>13</v>
      </c>
      <c r="B30" s="311"/>
      <c r="C30" s="311"/>
      <c r="D30" s="311"/>
      <c r="E30" s="312"/>
      <c r="F30" s="312"/>
      <c r="G30" s="313"/>
    </row>
    <row r="31" spans="1:7" ht="15.75" thickTop="1" x14ac:dyDescent="0.25">
      <c r="A31" s="23" t="s">
        <v>56</v>
      </c>
      <c r="B31" s="153"/>
      <c r="C31" s="153"/>
      <c r="D31" s="153"/>
      <c r="E31" s="224"/>
      <c r="F31" s="224">
        <v>0</v>
      </c>
      <c r="G31" s="314"/>
    </row>
    <row r="32" spans="1:7" x14ac:dyDescent="0.25">
      <c r="A32" s="23" t="s">
        <v>62</v>
      </c>
      <c r="B32" s="153"/>
      <c r="C32" s="153"/>
      <c r="D32" s="153"/>
      <c r="E32" s="315"/>
      <c r="F32" s="315"/>
      <c r="G32" s="153"/>
    </row>
    <row r="33" spans="1:7" ht="15.75" thickBot="1" x14ac:dyDescent="0.3">
      <c r="A33" s="153"/>
      <c r="B33" s="153"/>
      <c r="C33" s="153" t="s">
        <v>14</v>
      </c>
      <c r="D33" s="153"/>
      <c r="E33" s="153"/>
      <c r="F33" s="153"/>
      <c r="G33" s="33">
        <v>0</v>
      </c>
    </row>
    <row r="34" spans="1:7" ht="15.75" thickTop="1" x14ac:dyDescent="0.25">
      <c r="A34" s="153" t="s">
        <v>12</v>
      </c>
      <c r="B34" s="153"/>
      <c r="C34" s="153"/>
      <c r="D34" s="153"/>
      <c r="E34" s="316"/>
      <c r="F34" s="317"/>
      <c r="G34" s="153"/>
    </row>
    <row r="35" spans="1:7" x14ac:dyDescent="0.25">
      <c r="A35" s="153" t="s">
        <v>96</v>
      </c>
      <c r="B35" s="153"/>
      <c r="C35" s="153"/>
      <c r="D35" s="153"/>
      <c r="E35" s="318"/>
      <c r="F35" s="319">
        <v>0</v>
      </c>
      <c r="G35" s="318"/>
    </row>
    <row r="36" spans="1:7" ht="15.75" thickBot="1" x14ac:dyDescent="0.3">
      <c r="A36" s="153"/>
      <c r="B36" s="153"/>
      <c r="C36" s="153" t="s">
        <v>14</v>
      </c>
      <c r="D36" s="153"/>
      <c r="E36" s="320"/>
      <c r="F36" s="320"/>
      <c r="G36" s="33">
        <v>0</v>
      </c>
    </row>
    <row r="37" spans="1:7" ht="15.75" thickTop="1" x14ac:dyDescent="0.25">
      <c r="A37" s="24" t="s">
        <v>8</v>
      </c>
      <c r="B37" s="153"/>
      <c r="C37" s="153"/>
      <c r="D37" s="153"/>
      <c r="E37" s="321"/>
      <c r="F37" s="321"/>
      <c r="G37" s="320"/>
    </row>
    <row r="38" spans="1:7" x14ac:dyDescent="0.25">
      <c r="A38" s="153" t="s">
        <v>97</v>
      </c>
      <c r="B38" s="153"/>
      <c r="C38" s="153"/>
      <c r="D38" s="153"/>
      <c r="E38" s="151"/>
      <c r="F38" s="322"/>
      <c r="G38" s="314"/>
    </row>
    <row r="39" spans="1:7" ht="16.5" thickBot="1" x14ac:dyDescent="0.3">
      <c r="A39" s="153"/>
      <c r="B39" s="153"/>
      <c r="C39" s="228"/>
      <c r="D39" s="302" t="s">
        <v>15</v>
      </c>
      <c r="E39" s="153"/>
      <c r="F39" s="153"/>
      <c r="G39" s="304">
        <f>G36+F38</f>
        <v>0</v>
      </c>
    </row>
    <row r="40" spans="1:7" ht="15.75" thickTop="1" x14ac:dyDescent="0.25">
      <c r="A40" s="153"/>
      <c r="B40" s="153"/>
      <c r="C40" s="228"/>
      <c r="D40" s="302"/>
      <c r="E40" s="153"/>
      <c r="F40" s="153"/>
      <c r="G40" s="29"/>
    </row>
    <row r="41" spans="1:7" x14ac:dyDescent="0.25">
      <c r="A41" s="152" t="s">
        <v>16</v>
      </c>
      <c r="B41" s="152"/>
      <c r="C41" s="152"/>
      <c r="D41" s="153"/>
      <c r="E41" s="153"/>
      <c r="F41" s="224"/>
      <c r="G41" s="224"/>
    </row>
    <row r="42" spans="1:7" x14ac:dyDescent="0.25">
      <c r="A42" s="36" t="s">
        <v>17</v>
      </c>
      <c r="B42" s="151"/>
      <c r="C42" s="153"/>
      <c r="D42" s="153"/>
      <c r="E42" s="153"/>
      <c r="F42" s="68" t="s">
        <v>18</v>
      </c>
      <c r="G42" s="68"/>
    </row>
    <row r="44" spans="1:7" x14ac:dyDescent="0.25">
      <c r="A44" s="228"/>
      <c r="B44" s="228"/>
      <c r="C44" s="228"/>
      <c r="D44" s="323"/>
      <c r="E44" s="323"/>
      <c r="F44" s="323"/>
      <c r="G44" s="228"/>
    </row>
    <row r="45" spans="1:7" x14ac:dyDescent="0.25">
      <c r="A45" s="70" t="s">
        <v>19</v>
      </c>
      <c r="B45" s="70"/>
      <c r="C45" s="70"/>
      <c r="D45" s="70"/>
      <c r="E45" s="70"/>
      <c r="F45" s="70"/>
      <c r="G45" s="70"/>
    </row>
    <row r="46" spans="1:7" x14ac:dyDescent="0.25">
      <c r="A46" s="70"/>
      <c r="B46" s="70"/>
      <c r="C46" s="70"/>
      <c r="D46" s="70"/>
      <c r="E46" s="70"/>
      <c r="F46" s="70"/>
      <c r="G46" s="70"/>
    </row>
  </sheetData>
  <mergeCells count="10">
    <mergeCell ref="E32:F32"/>
    <mergeCell ref="E37:F37"/>
    <mergeCell ref="F42:G42"/>
    <mergeCell ref="A45:G46"/>
    <mergeCell ref="A4:G4"/>
    <mergeCell ref="A5:G5"/>
    <mergeCell ref="A6:G6"/>
    <mergeCell ref="A7:G7"/>
    <mergeCell ref="A9:B9"/>
    <mergeCell ref="A21:F21"/>
  </mergeCells>
  <printOptions horizontalCentered="1"/>
  <pageMargins left="0.70866141732283472" right="0.70866141732283472" top="0.74803149606299213" bottom="0.19685039370078741" header="0.31496062992125984" footer="0.31496062992125984"/>
  <pageSetup scale="95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Conc. Tesorero 2022 </vt:lpstr>
      <vt:lpstr>CONCIL. CTA. UNICA (CAPT DIRE)</vt:lpstr>
      <vt:lpstr>CONC. ELECT</vt:lpstr>
      <vt:lpstr>Conciliacion Ant. Fin.</vt:lpstr>
      <vt:lpstr>CONC. COLECTORA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2023-01-20T15:35:41Z</dcterms:created>
  <dcterms:modified xsi:type="dcterms:W3CDTF">2023-01-26T13:50:48Z</dcterms:modified>
</cp:coreProperties>
</file>